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13489498\Downloads\"/>
    </mc:Choice>
  </mc:AlternateContent>
  <xr:revisionPtr revIDLastSave="0" documentId="13_ncr:1_{4A859B84-BBFD-40D6-A672-6A63CA741908}" xr6:coauthVersionLast="47" xr6:coauthVersionMax="47" xr10:uidLastSave="{00000000-0000-0000-0000-000000000000}"/>
  <bookViews>
    <workbookView xWindow="-120" yWindow="-120" windowWidth="29040" windowHeight="15840" tabRatio="604" firstSheet="5" activeTab="9" xr2:uid="{00000000-000D-0000-FFFF-FFFF00000000}"/>
  </bookViews>
  <sheets>
    <sheet name="PORTADA" sheetId="59" r:id="rId1"/>
    <sheet name="1.INSTITUCIONALIDAD 2025" sheetId="62" r:id="rId2"/>
    <sheet name="2. CONECTIVIDAD 2025" sheetId="73" r:id="rId3"/>
    <sheet name="3. COMPETITIVIDAD 2025" sheetId="74" r:id="rId4"/>
    <sheet name="4.INFRAEST  TRANSF 2025" sheetId="61" r:id="rId5"/>
    <sheet name="5.SOSTENB AMBIENT 2025" sheetId="65" r:id="rId6"/>
    <sheet name="6. INDUSTR CAD SUM 2025" sheetId="71" r:id="rId7"/>
    <sheet name="7.SEG OPER  AV C 2025 " sheetId="72" r:id="rId8"/>
    <sheet name="8. DESAR TALENTO HMNO 2025 " sheetId="76" r:id="rId9"/>
    <sheet name="9.CONSOL TRANSFORM 2025" sheetId="75" r:id="rId10"/>
  </sheets>
  <definedNames>
    <definedName name="_xlnm._FilterDatabase" localSheetId="4" hidden="1">'4.INFRAEST  TRANSF 2025'!$A$2:$AQ$2</definedName>
    <definedName name="_xlnm._FilterDatabase" localSheetId="9" hidden="1">'9.CONSOL TRANSFORM 2025'!$Z$2:$AB$214</definedName>
    <definedName name="_xlnm.Print_Area" localSheetId="2">'2. CONECTIVIDAD 2025'!$A$1:$P$50</definedName>
    <definedName name="_xlnm.Print_Area" localSheetId="3">'3. COMPETITIVIDAD 2025'!$A$1:$P$26</definedName>
    <definedName name="_xlnm.Print_Area" localSheetId="6">'6. INDUSTR CAD SUM 2025'!$A$1:$Q$54</definedName>
    <definedName name="_xlnm.Print_Area" localSheetId="7">'7.SEG OPER  AV C 2025 '!$A$1:$P$76</definedName>
    <definedName name="_xlnm.Print_Area" localSheetId="9">'9.CONSOL TRANSFORM 2025'!$A$1:$P$214</definedName>
    <definedName name="_xlnm.Print_Area" localSheetId="0">PORTADA!$A$1:$E$6</definedName>
    <definedName name="_xlnm.Print_Titles" localSheetId="3">'3. COMPETITIVIDAD 2025'!$1:$2</definedName>
    <definedName name="_xlnm.Print_Titles" localSheetId="5">'5.SOSTENB AMBIENT 2025'!$1:$2</definedName>
    <definedName name="_xlnm.Print_Titles" localSheetId="7">'7.SEG OPER  AV C 2025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 i="65" l="1"/>
  <c r="U28" i="65" s="1"/>
  <c r="S28" i="65"/>
  <c r="R28" i="65"/>
  <c r="Q28" i="65"/>
  <c r="R11" i="62"/>
  <c r="T138" i="61" l="1"/>
  <c r="S138" i="61"/>
  <c r="R138" i="61"/>
  <c r="Q138" i="61"/>
  <c r="T137" i="61"/>
  <c r="S137" i="61"/>
  <c r="R137" i="61"/>
  <c r="Q137" i="61"/>
  <c r="U138" i="61" l="1"/>
  <c r="U137" i="61"/>
  <c r="T136" i="61"/>
  <c r="S136" i="61"/>
  <c r="R136" i="61"/>
  <c r="Q136" i="61"/>
  <c r="T135" i="61"/>
  <c r="S135" i="61"/>
  <c r="R135" i="61"/>
  <c r="Q135" i="61"/>
  <c r="T17" i="75"/>
  <c r="S17" i="75"/>
  <c r="R17" i="75"/>
  <c r="T15" i="75"/>
  <c r="S15" i="75"/>
  <c r="R15" i="75"/>
  <c r="Q17" i="75"/>
  <c r="Q15" i="75"/>
  <c r="U17" i="75" l="1"/>
  <c r="U15" i="75"/>
  <c r="U136" i="61"/>
  <c r="U135" i="61"/>
  <c r="T68" i="76"/>
  <c r="S68" i="76"/>
  <c r="R68" i="76"/>
  <c r="Q68" i="76"/>
  <c r="T67" i="76"/>
  <c r="S67" i="76"/>
  <c r="R67" i="76"/>
  <c r="Q67" i="76"/>
  <c r="U68" i="76" l="1"/>
  <c r="U67" i="76"/>
  <c r="T36" i="71" l="1"/>
  <c r="S36" i="71"/>
  <c r="R36" i="71"/>
  <c r="Q36" i="71"/>
  <c r="T35" i="71"/>
  <c r="S35" i="71"/>
  <c r="R35" i="71"/>
  <c r="Q35" i="71"/>
  <c r="T92" i="76"/>
  <c r="S92" i="76"/>
  <c r="R92" i="76"/>
  <c r="Q92" i="76"/>
  <c r="U92" i="76" s="1"/>
  <c r="T91" i="76"/>
  <c r="S91" i="76"/>
  <c r="R91" i="76"/>
  <c r="Q91" i="76"/>
  <c r="T90" i="76"/>
  <c r="S90" i="76"/>
  <c r="R90" i="76"/>
  <c r="Q90" i="76"/>
  <c r="T89" i="76"/>
  <c r="S89" i="76"/>
  <c r="R89" i="76"/>
  <c r="Q89" i="76"/>
  <c r="T88" i="76"/>
  <c r="S88" i="76"/>
  <c r="R88" i="76"/>
  <c r="Q88" i="76"/>
  <c r="T87" i="76"/>
  <c r="S87" i="76"/>
  <c r="R87" i="76"/>
  <c r="Q87" i="76"/>
  <c r="T86" i="76"/>
  <c r="S86" i="76"/>
  <c r="R86" i="76"/>
  <c r="Q86" i="76"/>
  <c r="T85" i="76"/>
  <c r="S85" i="76"/>
  <c r="R85" i="76"/>
  <c r="Q85" i="76"/>
  <c r="T84" i="76"/>
  <c r="Y83" i="76" s="1"/>
  <c r="S84" i="76"/>
  <c r="X83" i="76" s="1"/>
  <c r="R84" i="76"/>
  <c r="W83" i="76" s="1"/>
  <c r="Q84" i="76"/>
  <c r="T83" i="76"/>
  <c r="S83" i="76"/>
  <c r="R83" i="76"/>
  <c r="Q83" i="76"/>
  <c r="T82" i="76"/>
  <c r="S82" i="76"/>
  <c r="R82" i="76"/>
  <c r="Q82" i="76"/>
  <c r="T81" i="76"/>
  <c r="S81" i="76"/>
  <c r="R81" i="76"/>
  <c r="Q81" i="76"/>
  <c r="T80" i="76"/>
  <c r="S80" i="76"/>
  <c r="R80" i="76"/>
  <c r="Q80" i="76"/>
  <c r="U80" i="76" s="1"/>
  <c r="T79" i="76"/>
  <c r="S79" i="76"/>
  <c r="R79" i="76"/>
  <c r="Q79" i="76"/>
  <c r="T78" i="76"/>
  <c r="Y77" i="76" s="1"/>
  <c r="S78" i="76"/>
  <c r="R78" i="76"/>
  <c r="Q78" i="76"/>
  <c r="T77" i="76"/>
  <c r="S77" i="76"/>
  <c r="R77" i="76"/>
  <c r="Q77" i="76"/>
  <c r="T76" i="76"/>
  <c r="S76" i="76"/>
  <c r="R76" i="76"/>
  <c r="Q76" i="76"/>
  <c r="T75" i="76"/>
  <c r="S75" i="76"/>
  <c r="R75" i="76"/>
  <c r="Q75" i="76"/>
  <c r="T74" i="76"/>
  <c r="S74" i="76"/>
  <c r="R74" i="76"/>
  <c r="Q74" i="76"/>
  <c r="T73" i="76"/>
  <c r="S73" i="76"/>
  <c r="R73" i="76"/>
  <c r="Q73" i="76"/>
  <c r="T72" i="76"/>
  <c r="S72" i="76"/>
  <c r="R72" i="76"/>
  <c r="Q72" i="76"/>
  <c r="T71" i="76"/>
  <c r="S71" i="76"/>
  <c r="R71" i="76"/>
  <c r="Q71" i="76"/>
  <c r="T70" i="76"/>
  <c r="S70" i="76"/>
  <c r="R70" i="76"/>
  <c r="Q70" i="76"/>
  <c r="T69" i="76"/>
  <c r="S69" i="76"/>
  <c r="R69" i="76"/>
  <c r="Q69" i="76"/>
  <c r="T66" i="76"/>
  <c r="S66" i="76"/>
  <c r="R66" i="76"/>
  <c r="Q66" i="76"/>
  <c r="T65" i="76"/>
  <c r="S65" i="76"/>
  <c r="R65" i="76"/>
  <c r="Q65" i="76"/>
  <c r="T64" i="76"/>
  <c r="Y63" i="76" s="1"/>
  <c r="S64" i="76"/>
  <c r="X63" i="76" s="1"/>
  <c r="R64" i="76"/>
  <c r="W63" i="76" s="1"/>
  <c r="Q64" i="76"/>
  <c r="T63" i="76"/>
  <c r="S63" i="76"/>
  <c r="R63" i="76"/>
  <c r="Q63" i="76"/>
  <c r="T62" i="76"/>
  <c r="S62" i="76"/>
  <c r="R62" i="76"/>
  <c r="Q62" i="76"/>
  <c r="T61" i="76"/>
  <c r="S61" i="76"/>
  <c r="R61" i="76"/>
  <c r="Q61" i="76"/>
  <c r="T60" i="76"/>
  <c r="S60" i="76"/>
  <c r="R60" i="76"/>
  <c r="Q60" i="76"/>
  <c r="U60" i="76" s="1"/>
  <c r="T59" i="76"/>
  <c r="S59" i="76"/>
  <c r="R59" i="76"/>
  <c r="Q59" i="76"/>
  <c r="T58" i="76"/>
  <c r="S58" i="76"/>
  <c r="R58" i="76"/>
  <c r="Q58" i="76"/>
  <c r="T57" i="76"/>
  <c r="S57" i="76"/>
  <c r="R57" i="76"/>
  <c r="Q57" i="76"/>
  <c r="T56" i="76"/>
  <c r="S56" i="76"/>
  <c r="R56" i="76"/>
  <c r="Q56" i="76"/>
  <c r="T55" i="76"/>
  <c r="S55" i="76"/>
  <c r="R55" i="76"/>
  <c r="Q55" i="76"/>
  <c r="T54" i="76"/>
  <c r="S54" i="76"/>
  <c r="R54" i="76"/>
  <c r="Q54" i="76"/>
  <c r="T53" i="76"/>
  <c r="S53" i="76"/>
  <c r="R53" i="76"/>
  <c r="Q53" i="76"/>
  <c r="T52" i="76"/>
  <c r="S52" i="76"/>
  <c r="R52" i="76"/>
  <c r="Q52" i="76"/>
  <c r="T51" i="76"/>
  <c r="S51" i="76"/>
  <c r="R51" i="76"/>
  <c r="Q51" i="76"/>
  <c r="T50" i="76"/>
  <c r="S50" i="76"/>
  <c r="R50" i="76"/>
  <c r="Q50" i="76"/>
  <c r="T49" i="76"/>
  <c r="S49" i="76"/>
  <c r="R49" i="76"/>
  <c r="Q49" i="76"/>
  <c r="T48" i="76"/>
  <c r="S48" i="76"/>
  <c r="R48" i="76"/>
  <c r="Q48" i="76"/>
  <c r="T47" i="76"/>
  <c r="S47" i="76"/>
  <c r="R47" i="76"/>
  <c r="Q47" i="76"/>
  <c r="T46" i="76"/>
  <c r="S46" i="76"/>
  <c r="R46" i="76"/>
  <c r="Q46" i="76"/>
  <c r="T45" i="76"/>
  <c r="S45" i="76"/>
  <c r="R45" i="76"/>
  <c r="Q45" i="76"/>
  <c r="T44" i="76"/>
  <c r="S44" i="76"/>
  <c r="R44" i="76"/>
  <c r="Q44" i="76"/>
  <c r="T43" i="76"/>
  <c r="S43" i="76"/>
  <c r="R43" i="76"/>
  <c r="Q43" i="76"/>
  <c r="T42" i="76"/>
  <c r="S42" i="76"/>
  <c r="R42" i="76"/>
  <c r="W41" i="76" s="1"/>
  <c r="Q42" i="76"/>
  <c r="T41" i="76"/>
  <c r="S41" i="76"/>
  <c r="R41" i="76"/>
  <c r="Q41" i="76"/>
  <c r="T40" i="76"/>
  <c r="S40" i="76"/>
  <c r="R40" i="76"/>
  <c r="Q40" i="76"/>
  <c r="T39" i="76"/>
  <c r="S39" i="76"/>
  <c r="R39" i="76"/>
  <c r="Q39" i="76"/>
  <c r="T38" i="76"/>
  <c r="S38" i="76"/>
  <c r="R38" i="76"/>
  <c r="Q38" i="76"/>
  <c r="T37" i="76"/>
  <c r="S37" i="76"/>
  <c r="R37" i="76"/>
  <c r="Q37" i="76"/>
  <c r="T36" i="76"/>
  <c r="S36" i="76"/>
  <c r="R36" i="76"/>
  <c r="Q36" i="76"/>
  <c r="T35" i="76"/>
  <c r="S35" i="76"/>
  <c r="R35" i="76"/>
  <c r="Q35" i="76"/>
  <c r="T34" i="76"/>
  <c r="S34" i="76"/>
  <c r="R34" i="76"/>
  <c r="Q34" i="76"/>
  <c r="T33" i="76"/>
  <c r="S33" i="76"/>
  <c r="R33" i="76"/>
  <c r="Q33" i="76"/>
  <c r="T32" i="76"/>
  <c r="S32" i="76"/>
  <c r="R32" i="76"/>
  <c r="Q32" i="76"/>
  <c r="T31" i="76"/>
  <c r="S31" i="76"/>
  <c r="R31" i="76"/>
  <c r="Q31" i="76"/>
  <c r="T30" i="76"/>
  <c r="S30" i="76"/>
  <c r="R30" i="76"/>
  <c r="Q30" i="76"/>
  <c r="T29" i="76"/>
  <c r="S29" i="76"/>
  <c r="R29" i="76"/>
  <c r="Q29" i="76"/>
  <c r="T28" i="76"/>
  <c r="S28" i="76"/>
  <c r="R28" i="76"/>
  <c r="W27" i="76" s="1"/>
  <c r="Q28" i="76"/>
  <c r="T27" i="76"/>
  <c r="S27" i="76"/>
  <c r="R27" i="76"/>
  <c r="Q27" i="76"/>
  <c r="T26" i="76"/>
  <c r="S26" i="76"/>
  <c r="R26" i="76"/>
  <c r="Q26" i="76"/>
  <c r="T25" i="76"/>
  <c r="S25" i="76"/>
  <c r="R25" i="76"/>
  <c r="Q25" i="76"/>
  <c r="T24" i="76"/>
  <c r="S24" i="76"/>
  <c r="R24" i="76"/>
  <c r="Q24" i="76"/>
  <c r="T23" i="76"/>
  <c r="S23" i="76"/>
  <c r="R23" i="76"/>
  <c r="Q23" i="76"/>
  <c r="T22" i="76"/>
  <c r="S22" i="76"/>
  <c r="R22" i="76"/>
  <c r="Q22" i="76"/>
  <c r="T21" i="76"/>
  <c r="S21" i="76"/>
  <c r="R21" i="76"/>
  <c r="Q21" i="76"/>
  <c r="T20" i="76"/>
  <c r="S20" i="76"/>
  <c r="R20" i="76"/>
  <c r="Q20" i="76"/>
  <c r="T19" i="76"/>
  <c r="S19" i="76"/>
  <c r="R19" i="76"/>
  <c r="Q19" i="76"/>
  <c r="T18" i="76"/>
  <c r="S18" i="76"/>
  <c r="R18" i="76"/>
  <c r="Q18" i="76"/>
  <c r="T17" i="76"/>
  <c r="S17" i="76"/>
  <c r="R17" i="76"/>
  <c r="Q17" i="76"/>
  <c r="T16" i="76"/>
  <c r="S16" i="76"/>
  <c r="R16" i="76"/>
  <c r="Q16" i="76"/>
  <c r="U16" i="76" s="1"/>
  <c r="T15" i="76"/>
  <c r="S15" i="76"/>
  <c r="R15" i="76"/>
  <c r="Q15" i="76"/>
  <c r="T14" i="76"/>
  <c r="S14" i="76"/>
  <c r="R14" i="76"/>
  <c r="Q14" i="76"/>
  <c r="T13" i="76"/>
  <c r="S13" i="76"/>
  <c r="R13" i="76"/>
  <c r="Q13" i="76"/>
  <c r="T12" i="76"/>
  <c r="S12" i="76"/>
  <c r="R12" i="76"/>
  <c r="Q12" i="76"/>
  <c r="T11" i="76"/>
  <c r="S11" i="76"/>
  <c r="R11" i="76"/>
  <c r="Q11" i="76"/>
  <c r="T10" i="76"/>
  <c r="S10" i="76"/>
  <c r="R10" i="76"/>
  <c r="Q10" i="76"/>
  <c r="T9" i="76"/>
  <c r="S9" i="76"/>
  <c r="R9" i="76"/>
  <c r="Q9" i="76"/>
  <c r="T8" i="76"/>
  <c r="S8" i="76"/>
  <c r="R8" i="76"/>
  <c r="Q8" i="76"/>
  <c r="T7" i="76"/>
  <c r="S7" i="76"/>
  <c r="R7" i="76"/>
  <c r="Q7" i="76"/>
  <c r="T6" i="76"/>
  <c r="S6" i="76"/>
  <c r="R6" i="76"/>
  <c r="Q6" i="76"/>
  <c r="T5" i="76"/>
  <c r="S5" i="76"/>
  <c r="R5" i="76"/>
  <c r="Q5" i="76"/>
  <c r="T4" i="76"/>
  <c r="S4" i="76"/>
  <c r="R4" i="76"/>
  <c r="Q4" i="76"/>
  <c r="T3" i="76"/>
  <c r="S3" i="76"/>
  <c r="R3" i="76"/>
  <c r="Q3" i="76"/>
  <c r="Y41" i="76" l="1"/>
  <c r="U78" i="76"/>
  <c r="U59" i="76"/>
  <c r="U82" i="76"/>
  <c r="U36" i="71"/>
  <c r="V19" i="76"/>
  <c r="X19" i="76"/>
  <c r="U5" i="76"/>
  <c r="U7" i="76"/>
  <c r="Y19" i="76"/>
  <c r="Y27" i="76"/>
  <c r="U39" i="76"/>
  <c r="U74" i="76"/>
  <c r="U37" i="76"/>
  <c r="U46" i="76"/>
  <c r="U75" i="76"/>
  <c r="U35" i="71"/>
  <c r="U20" i="76"/>
  <c r="U29" i="76"/>
  <c r="U35" i="76"/>
  <c r="U41" i="76"/>
  <c r="U90" i="76"/>
  <c r="U38" i="76"/>
  <c r="Y49" i="76"/>
  <c r="U25" i="76"/>
  <c r="W33" i="76"/>
  <c r="U66" i="76"/>
  <c r="U71" i="76"/>
  <c r="U79" i="76"/>
  <c r="Y33" i="76"/>
  <c r="W55" i="76"/>
  <c r="X13" i="76"/>
  <c r="W85" i="76"/>
  <c r="U43" i="76"/>
  <c r="U52" i="76"/>
  <c r="V71" i="76"/>
  <c r="U9" i="76"/>
  <c r="V55" i="76"/>
  <c r="U45" i="76"/>
  <c r="W49" i="76"/>
  <c r="X71" i="76"/>
  <c r="W77" i="76"/>
  <c r="U87" i="76"/>
  <c r="U33" i="76"/>
  <c r="X49" i="76"/>
  <c r="X77" i="76"/>
  <c r="Y55" i="76"/>
  <c r="U69" i="76"/>
  <c r="U27" i="76"/>
  <c r="U91" i="76"/>
  <c r="Y13" i="76"/>
  <c r="X33" i="76"/>
  <c r="U56" i="76"/>
  <c r="U72" i="76"/>
  <c r="U15" i="76"/>
  <c r="U17" i="76"/>
  <c r="U19" i="76"/>
  <c r="X41" i="76"/>
  <c r="U57" i="76"/>
  <c r="U62" i="76"/>
  <c r="U64" i="76"/>
  <c r="U73" i="76"/>
  <c r="U18" i="76"/>
  <c r="W71" i="76"/>
  <c r="U89" i="76"/>
  <c r="U3" i="76"/>
  <c r="U4" i="76"/>
  <c r="U11" i="76"/>
  <c r="W19" i="76"/>
  <c r="U30" i="76"/>
  <c r="U55" i="76"/>
  <c r="U63" i="76"/>
  <c r="U88" i="76"/>
  <c r="U8" i="76"/>
  <c r="U10" i="76"/>
  <c r="U12" i="76"/>
  <c r="U22" i="76"/>
  <c r="X27" i="76"/>
  <c r="U48" i="76"/>
  <c r="U70" i="76"/>
  <c r="U77" i="76"/>
  <c r="U81" i="76"/>
  <c r="U83" i="76"/>
  <c r="X85" i="76"/>
  <c r="W13" i="76"/>
  <c r="U36" i="76"/>
  <c r="U23" i="76"/>
  <c r="U47" i="76"/>
  <c r="U49" i="76"/>
  <c r="U54" i="76"/>
  <c r="Y85" i="76"/>
  <c r="U21" i="76"/>
  <c r="U61" i="76"/>
  <c r="U84" i="76"/>
  <c r="V83" i="76"/>
  <c r="U86" i="76"/>
  <c r="U14" i="76"/>
  <c r="V13" i="76"/>
  <c r="U31" i="76"/>
  <c r="U32" i="76"/>
  <c r="U58" i="76"/>
  <c r="U65" i="76"/>
  <c r="U24" i="76"/>
  <c r="U40" i="76"/>
  <c r="X55" i="76"/>
  <c r="U28" i="76"/>
  <c r="V27" i="76"/>
  <c r="U6" i="76"/>
  <c r="U50" i="76"/>
  <c r="V49" i="76"/>
  <c r="U34" i="76"/>
  <c r="V33" i="76"/>
  <c r="U13" i="76"/>
  <c r="U26" i="76"/>
  <c r="U42" i="76"/>
  <c r="U51" i="76"/>
  <c r="U53" i="76"/>
  <c r="U76" i="76"/>
  <c r="U85" i="76"/>
  <c r="V41" i="76"/>
  <c r="Y71" i="76"/>
  <c r="V77" i="76"/>
  <c r="V85" i="76"/>
  <c r="V63" i="76"/>
  <c r="I61" i="76" s="1"/>
  <c r="I41" i="76" l="1"/>
  <c r="I55" i="76"/>
  <c r="I77" i="76"/>
  <c r="I13" i="76"/>
  <c r="I27" i="76"/>
  <c r="T24" i="61"/>
  <c r="S24" i="61"/>
  <c r="R24" i="61"/>
  <c r="Q24" i="61"/>
  <c r="T23" i="61"/>
  <c r="S23" i="61"/>
  <c r="R23" i="61"/>
  <c r="Q23" i="61"/>
  <c r="T16" i="61"/>
  <c r="S16" i="61"/>
  <c r="R16" i="61"/>
  <c r="Q16" i="61"/>
  <c r="T15" i="61"/>
  <c r="S15" i="61"/>
  <c r="R15" i="61"/>
  <c r="Q15" i="61"/>
  <c r="T38" i="61"/>
  <c r="S38" i="61"/>
  <c r="R38" i="61"/>
  <c r="Q38" i="61"/>
  <c r="T37" i="61"/>
  <c r="S37" i="61"/>
  <c r="R37" i="61"/>
  <c r="Q37" i="61"/>
  <c r="T36" i="61"/>
  <c r="S36" i="61"/>
  <c r="R36" i="61"/>
  <c r="Q36" i="61"/>
  <c r="T35" i="61"/>
  <c r="S35" i="61"/>
  <c r="R35" i="61"/>
  <c r="Q35" i="61"/>
  <c r="I37" i="61"/>
  <c r="I35" i="61"/>
  <c r="U35" i="61" l="1"/>
  <c r="U36" i="61"/>
  <c r="U38" i="61"/>
  <c r="U37" i="61"/>
  <c r="U15" i="61"/>
  <c r="U23" i="61"/>
  <c r="U16" i="61"/>
  <c r="U24" i="61"/>
  <c r="Q14" i="61"/>
  <c r="T64" i="65"/>
  <c r="S64" i="65"/>
  <c r="R64" i="65"/>
  <c r="Q64" i="65"/>
  <c r="T63" i="65"/>
  <c r="S63" i="65"/>
  <c r="R63" i="65"/>
  <c r="Q63" i="65"/>
  <c r="U63" i="65" l="1"/>
  <c r="U64" i="65"/>
  <c r="Q3" i="75" l="1"/>
  <c r="R3" i="75"/>
  <c r="S3" i="75"/>
  <c r="T3" i="75"/>
  <c r="Q4" i="75"/>
  <c r="R4" i="75"/>
  <c r="S4" i="75"/>
  <c r="T4" i="75"/>
  <c r="Q5" i="75"/>
  <c r="R5" i="75"/>
  <c r="S5" i="75"/>
  <c r="T5" i="75"/>
  <c r="Q6" i="75"/>
  <c r="R6" i="75"/>
  <c r="S6" i="75"/>
  <c r="T6" i="75"/>
  <c r="Q7" i="75"/>
  <c r="R7" i="75"/>
  <c r="S7" i="75"/>
  <c r="T7" i="75"/>
  <c r="Q8" i="75"/>
  <c r="R8" i="75"/>
  <c r="S8" i="75"/>
  <c r="T8" i="75"/>
  <c r="Q9" i="75"/>
  <c r="R9" i="75"/>
  <c r="S9" i="75"/>
  <c r="T9" i="75"/>
  <c r="Q10" i="75"/>
  <c r="R10" i="75"/>
  <c r="S10" i="75"/>
  <c r="T10" i="75"/>
  <c r="Q11" i="75"/>
  <c r="R11" i="75"/>
  <c r="S11" i="75"/>
  <c r="T11" i="75"/>
  <c r="Q12" i="75"/>
  <c r="R12" i="75"/>
  <c r="S12" i="75"/>
  <c r="T12" i="75"/>
  <c r="Q13" i="75"/>
  <c r="R13" i="75"/>
  <c r="S13" i="75"/>
  <c r="T13" i="75"/>
  <c r="Q14" i="75"/>
  <c r="R14" i="75"/>
  <c r="S14" i="75"/>
  <c r="T14" i="75"/>
  <c r="U14" i="75" s="1"/>
  <c r="Q16" i="75"/>
  <c r="R16" i="75"/>
  <c r="S16" i="75"/>
  <c r="T16" i="75"/>
  <c r="Q18" i="75"/>
  <c r="R18" i="75"/>
  <c r="S18" i="75"/>
  <c r="T18" i="75"/>
  <c r="Q19" i="75"/>
  <c r="R19" i="75"/>
  <c r="S19" i="75"/>
  <c r="T19" i="75"/>
  <c r="Q20" i="75"/>
  <c r="R20" i="75"/>
  <c r="S20" i="75"/>
  <c r="T20" i="75"/>
  <c r="Q21" i="75"/>
  <c r="R21" i="75"/>
  <c r="S21" i="75"/>
  <c r="T21" i="75"/>
  <c r="Q22" i="75"/>
  <c r="R22" i="75"/>
  <c r="S22" i="75"/>
  <c r="T22" i="75"/>
  <c r="Q23" i="75"/>
  <c r="R23" i="75"/>
  <c r="S23" i="75"/>
  <c r="T23" i="75"/>
  <c r="Q24" i="75"/>
  <c r="R24" i="75"/>
  <c r="S24" i="75"/>
  <c r="T24" i="75"/>
  <c r="Q25" i="75"/>
  <c r="R25" i="75"/>
  <c r="S25" i="75"/>
  <c r="T25" i="75"/>
  <c r="Q26" i="75"/>
  <c r="R26" i="75"/>
  <c r="S26" i="75"/>
  <c r="T26" i="75"/>
  <c r="Q27" i="75"/>
  <c r="R27" i="75"/>
  <c r="S27" i="75"/>
  <c r="T27" i="75"/>
  <c r="Q28" i="75"/>
  <c r="R28" i="75"/>
  <c r="S28" i="75"/>
  <c r="T28" i="75"/>
  <c r="Q29" i="75"/>
  <c r="R29" i="75"/>
  <c r="S29" i="75"/>
  <c r="T29" i="75"/>
  <c r="Q30" i="75"/>
  <c r="R30" i="75"/>
  <c r="S30" i="75"/>
  <c r="T30" i="75"/>
  <c r="Q31" i="75"/>
  <c r="R31" i="75"/>
  <c r="S31" i="75"/>
  <c r="T31" i="75"/>
  <c r="Q32" i="75"/>
  <c r="R32" i="75"/>
  <c r="S32" i="75"/>
  <c r="T32" i="75"/>
  <c r="Q33" i="75"/>
  <c r="R33" i="75"/>
  <c r="S33" i="75"/>
  <c r="T33" i="75"/>
  <c r="Q34" i="75"/>
  <c r="V33" i="75" s="1"/>
  <c r="R34" i="75"/>
  <c r="W33" i="75" s="1"/>
  <c r="S34" i="75"/>
  <c r="X33" i="75" s="1"/>
  <c r="T34" i="75"/>
  <c r="Y33" i="75" s="1"/>
  <c r="Q35" i="75"/>
  <c r="R35" i="75"/>
  <c r="S35" i="75"/>
  <c r="T35" i="75"/>
  <c r="Q36" i="75"/>
  <c r="R36" i="75"/>
  <c r="S36" i="75"/>
  <c r="T36" i="75"/>
  <c r="Q37" i="75"/>
  <c r="R37" i="75"/>
  <c r="S37" i="75"/>
  <c r="T37" i="75"/>
  <c r="Q38" i="75"/>
  <c r="R38" i="75"/>
  <c r="S38" i="75"/>
  <c r="T38" i="75"/>
  <c r="Q39" i="75"/>
  <c r="R39" i="75"/>
  <c r="S39" i="75"/>
  <c r="T39" i="75"/>
  <c r="Q40" i="75"/>
  <c r="R40" i="75"/>
  <c r="S40" i="75"/>
  <c r="T40" i="75"/>
  <c r="Q41" i="75"/>
  <c r="R41" i="75"/>
  <c r="S41" i="75"/>
  <c r="T41" i="75"/>
  <c r="Q42" i="75"/>
  <c r="R42" i="75"/>
  <c r="S42" i="75"/>
  <c r="T42" i="75"/>
  <c r="Q43" i="75"/>
  <c r="R43" i="75"/>
  <c r="S43" i="75"/>
  <c r="T43" i="75"/>
  <c r="Q44" i="75"/>
  <c r="R44" i="75"/>
  <c r="S44" i="75"/>
  <c r="T44" i="75"/>
  <c r="Q45" i="75"/>
  <c r="R45" i="75"/>
  <c r="S45" i="75"/>
  <c r="T45" i="75"/>
  <c r="Q46" i="75"/>
  <c r="R46" i="75"/>
  <c r="S46" i="75"/>
  <c r="T46" i="75"/>
  <c r="Q47" i="75"/>
  <c r="R47" i="75"/>
  <c r="S47" i="75"/>
  <c r="T47" i="75"/>
  <c r="Q48" i="75"/>
  <c r="R48" i="75"/>
  <c r="S48" i="75"/>
  <c r="T48" i="75"/>
  <c r="Q49" i="75"/>
  <c r="R49" i="75"/>
  <c r="S49" i="75"/>
  <c r="T49" i="75"/>
  <c r="Q50" i="75"/>
  <c r="R50" i="75"/>
  <c r="S50" i="75"/>
  <c r="T50" i="75"/>
  <c r="Q51" i="75"/>
  <c r="R51" i="75"/>
  <c r="S51" i="75"/>
  <c r="T51" i="75"/>
  <c r="Q52" i="75"/>
  <c r="R52" i="75"/>
  <c r="S52" i="75"/>
  <c r="T52" i="75"/>
  <c r="Q53" i="75"/>
  <c r="R53" i="75"/>
  <c r="S53" i="75"/>
  <c r="T53" i="75"/>
  <c r="Q54" i="75"/>
  <c r="R54" i="75"/>
  <c r="S54" i="75"/>
  <c r="T54" i="75"/>
  <c r="Q55" i="75"/>
  <c r="R55" i="75"/>
  <c r="S55" i="75"/>
  <c r="T55" i="75"/>
  <c r="Q56" i="75"/>
  <c r="R56" i="75"/>
  <c r="S56" i="75"/>
  <c r="T56" i="75"/>
  <c r="Q57" i="75"/>
  <c r="R57" i="75"/>
  <c r="S57" i="75"/>
  <c r="T57" i="75"/>
  <c r="Q58" i="75"/>
  <c r="R58" i="75"/>
  <c r="S58" i="75"/>
  <c r="T58" i="75"/>
  <c r="Q59" i="75"/>
  <c r="R59" i="75"/>
  <c r="S59" i="75"/>
  <c r="T59" i="75"/>
  <c r="Q60" i="75"/>
  <c r="R60" i="75"/>
  <c r="S60" i="75"/>
  <c r="T60" i="75"/>
  <c r="Q61" i="75"/>
  <c r="R61" i="75"/>
  <c r="S61" i="75"/>
  <c r="T61" i="75"/>
  <c r="Q62" i="75"/>
  <c r="R62" i="75"/>
  <c r="S62" i="75"/>
  <c r="T62" i="75"/>
  <c r="Q63" i="75"/>
  <c r="R63" i="75"/>
  <c r="S63" i="75"/>
  <c r="T63" i="75"/>
  <c r="Q64" i="75"/>
  <c r="R64" i="75"/>
  <c r="S64" i="75"/>
  <c r="T64" i="75"/>
  <c r="Q65" i="75"/>
  <c r="R65" i="75"/>
  <c r="S65" i="75"/>
  <c r="T65" i="75"/>
  <c r="Q66" i="75"/>
  <c r="R66" i="75"/>
  <c r="S66" i="75"/>
  <c r="T66" i="75"/>
  <c r="Q67" i="75"/>
  <c r="R67" i="75"/>
  <c r="S67" i="75"/>
  <c r="T67" i="75"/>
  <c r="Q68" i="75"/>
  <c r="R68" i="75"/>
  <c r="S68" i="75"/>
  <c r="T68" i="75"/>
  <c r="Q69" i="75"/>
  <c r="R69" i="75"/>
  <c r="S69" i="75"/>
  <c r="T69" i="75"/>
  <c r="Q70" i="75"/>
  <c r="R70" i="75"/>
  <c r="S70" i="75"/>
  <c r="T70" i="75"/>
  <c r="Q71" i="75"/>
  <c r="R71" i="75"/>
  <c r="S71" i="75"/>
  <c r="T71" i="75"/>
  <c r="Q72" i="75"/>
  <c r="R72" i="75"/>
  <c r="S72" i="75"/>
  <c r="T72" i="75"/>
  <c r="Q73" i="75"/>
  <c r="R73" i="75"/>
  <c r="S73" i="75"/>
  <c r="T73" i="75"/>
  <c r="Q74" i="75"/>
  <c r="R74" i="75"/>
  <c r="S74" i="75"/>
  <c r="T74" i="75"/>
  <c r="Q75" i="75"/>
  <c r="R75" i="75"/>
  <c r="S75" i="75"/>
  <c r="T75" i="75"/>
  <c r="Q76" i="75"/>
  <c r="R76" i="75"/>
  <c r="S76" i="75"/>
  <c r="T76" i="75"/>
  <c r="Q77" i="75"/>
  <c r="R77" i="75"/>
  <c r="S77" i="75"/>
  <c r="T77" i="75"/>
  <c r="Q79" i="75"/>
  <c r="R79" i="75"/>
  <c r="S79" i="75"/>
  <c r="T79" i="75"/>
  <c r="Q80" i="75"/>
  <c r="R80" i="75"/>
  <c r="S80" i="75"/>
  <c r="T80" i="75"/>
  <c r="Q81" i="75"/>
  <c r="R81" i="75"/>
  <c r="S81" i="75"/>
  <c r="T81" i="75"/>
  <c r="Q82" i="75"/>
  <c r="R82" i="75"/>
  <c r="S82" i="75"/>
  <c r="T82" i="75"/>
  <c r="Q83" i="75"/>
  <c r="R83" i="75"/>
  <c r="S83" i="75"/>
  <c r="T83" i="75"/>
  <c r="Q84" i="75"/>
  <c r="R84" i="75"/>
  <c r="S84" i="75"/>
  <c r="T84" i="75"/>
  <c r="Q85" i="75"/>
  <c r="R85" i="75"/>
  <c r="S85" i="75"/>
  <c r="T85" i="75"/>
  <c r="Q86" i="75"/>
  <c r="R86" i="75"/>
  <c r="S86" i="75"/>
  <c r="T86" i="75"/>
  <c r="Q87" i="75"/>
  <c r="R87" i="75"/>
  <c r="S87" i="75"/>
  <c r="T87" i="75"/>
  <c r="Q88" i="75"/>
  <c r="R88" i="75"/>
  <c r="S88" i="75"/>
  <c r="T88" i="75"/>
  <c r="Q89" i="75"/>
  <c r="R89" i="75"/>
  <c r="S89" i="75"/>
  <c r="T89" i="75"/>
  <c r="Q90" i="75"/>
  <c r="R90" i="75"/>
  <c r="S90" i="75"/>
  <c r="T90" i="75"/>
  <c r="Q91" i="75"/>
  <c r="R91" i="75"/>
  <c r="S91" i="75"/>
  <c r="T91" i="75"/>
  <c r="Q92" i="75"/>
  <c r="R92" i="75"/>
  <c r="S92" i="75"/>
  <c r="T92" i="75"/>
  <c r="Q93" i="75"/>
  <c r="R93" i="75"/>
  <c r="S93" i="75"/>
  <c r="T93" i="75"/>
  <c r="Q94" i="75"/>
  <c r="R94" i="75"/>
  <c r="S94" i="75"/>
  <c r="T94" i="75"/>
  <c r="Q95" i="75"/>
  <c r="R95" i="75"/>
  <c r="S95" i="75"/>
  <c r="T95" i="75"/>
  <c r="Q96" i="75"/>
  <c r="R96" i="75"/>
  <c r="S96" i="75"/>
  <c r="T96" i="75"/>
  <c r="Q97" i="75"/>
  <c r="R97" i="75"/>
  <c r="S97" i="75"/>
  <c r="T97" i="75"/>
  <c r="Q98" i="75"/>
  <c r="R98" i="75"/>
  <c r="S98" i="75"/>
  <c r="T98" i="75"/>
  <c r="Q99" i="75"/>
  <c r="R99" i="75"/>
  <c r="S99" i="75"/>
  <c r="T99" i="75"/>
  <c r="Q100" i="75"/>
  <c r="R100" i="75"/>
  <c r="S100" i="75"/>
  <c r="T100" i="75"/>
  <c r="Q101" i="75"/>
  <c r="R101" i="75"/>
  <c r="S101" i="75"/>
  <c r="T101" i="75"/>
  <c r="Q102" i="75"/>
  <c r="R102" i="75"/>
  <c r="S102" i="75"/>
  <c r="T102" i="75"/>
  <c r="Q103" i="75"/>
  <c r="R103" i="75"/>
  <c r="S103" i="75"/>
  <c r="T103" i="75"/>
  <c r="Q104" i="75"/>
  <c r="R104" i="75"/>
  <c r="S104" i="75"/>
  <c r="T104" i="75"/>
  <c r="Q105" i="75"/>
  <c r="R105" i="75"/>
  <c r="S105" i="75"/>
  <c r="T105" i="75"/>
  <c r="Q106" i="75"/>
  <c r="R106" i="75"/>
  <c r="S106" i="75"/>
  <c r="T106" i="75"/>
  <c r="Q107" i="75"/>
  <c r="R107" i="75"/>
  <c r="S107" i="75"/>
  <c r="T107" i="75"/>
  <c r="Q108" i="75"/>
  <c r="R108" i="75"/>
  <c r="S108" i="75"/>
  <c r="T108" i="75"/>
  <c r="Q109" i="75"/>
  <c r="R109" i="75"/>
  <c r="S109" i="75"/>
  <c r="T109" i="75"/>
  <c r="Q110" i="75"/>
  <c r="R110" i="75"/>
  <c r="S110" i="75"/>
  <c r="T110" i="75"/>
  <c r="Q111" i="75"/>
  <c r="R111" i="75"/>
  <c r="S111" i="75"/>
  <c r="T111" i="75"/>
  <c r="Q112" i="75"/>
  <c r="R112" i="75"/>
  <c r="S112" i="75"/>
  <c r="T112" i="75"/>
  <c r="Q113" i="75"/>
  <c r="R113" i="75"/>
  <c r="S113" i="75"/>
  <c r="T113" i="75"/>
  <c r="Q114" i="75"/>
  <c r="R114" i="75"/>
  <c r="U114" i="75" s="1"/>
  <c r="S114" i="75"/>
  <c r="T114" i="75"/>
  <c r="Q115" i="75"/>
  <c r="R115" i="75"/>
  <c r="S115" i="75"/>
  <c r="T115" i="75"/>
  <c r="Q116" i="75"/>
  <c r="R116" i="75"/>
  <c r="S116" i="75"/>
  <c r="T116" i="75"/>
  <c r="Q117" i="75"/>
  <c r="R117" i="75"/>
  <c r="S117" i="75"/>
  <c r="T117" i="75"/>
  <c r="Q118" i="75"/>
  <c r="R118" i="75"/>
  <c r="S118" i="75"/>
  <c r="T118" i="75"/>
  <c r="Q119" i="75"/>
  <c r="R119" i="75"/>
  <c r="S119" i="75"/>
  <c r="T119" i="75"/>
  <c r="Q120" i="75"/>
  <c r="R120" i="75"/>
  <c r="S120" i="75"/>
  <c r="T120" i="75"/>
  <c r="Q121" i="75"/>
  <c r="R121" i="75"/>
  <c r="S121" i="75"/>
  <c r="T121" i="75"/>
  <c r="Q122" i="75"/>
  <c r="R122" i="75"/>
  <c r="S122" i="75"/>
  <c r="T122" i="75"/>
  <c r="Q123" i="75"/>
  <c r="R123" i="75"/>
  <c r="S123" i="75"/>
  <c r="T123" i="75"/>
  <c r="Q124" i="75"/>
  <c r="R124" i="75"/>
  <c r="S124" i="75"/>
  <c r="T124" i="75"/>
  <c r="Q125" i="75"/>
  <c r="R125" i="75"/>
  <c r="S125" i="75"/>
  <c r="T125" i="75"/>
  <c r="Q126" i="75"/>
  <c r="R126" i="75"/>
  <c r="S126" i="75"/>
  <c r="T126" i="75"/>
  <c r="Q127" i="75"/>
  <c r="R127" i="75"/>
  <c r="S127" i="75"/>
  <c r="T127" i="75"/>
  <c r="Q128" i="75"/>
  <c r="R128" i="75"/>
  <c r="S128" i="75"/>
  <c r="T128" i="75"/>
  <c r="Q129" i="75"/>
  <c r="R129" i="75"/>
  <c r="S129" i="75"/>
  <c r="T129" i="75"/>
  <c r="Q130" i="75"/>
  <c r="R130" i="75"/>
  <c r="S130" i="75"/>
  <c r="T130" i="75"/>
  <c r="Q131" i="75"/>
  <c r="R131" i="75"/>
  <c r="S131" i="75"/>
  <c r="T131" i="75"/>
  <c r="Q133" i="75"/>
  <c r="R133" i="75"/>
  <c r="S133" i="75"/>
  <c r="T133" i="75"/>
  <c r="Q134" i="75"/>
  <c r="R134" i="75"/>
  <c r="S134" i="75"/>
  <c r="T134" i="75"/>
  <c r="Q135" i="75"/>
  <c r="R135" i="75"/>
  <c r="S135" i="75"/>
  <c r="T135" i="75"/>
  <c r="Q136" i="75"/>
  <c r="R136" i="75"/>
  <c r="S136" i="75"/>
  <c r="T136" i="75"/>
  <c r="Q137" i="75"/>
  <c r="R137" i="75"/>
  <c r="S137" i="75"/>
  <c r="T137" i="75"/>
  <c r="Q138" i="75"/>
  <c r="R138" i="75"/>
  <c r="S138" i="75"/>
  <c r="T138" i="75"/>
  <c r="Q139" i="75"/>
  <c r="R139" i="75"/>
  <c r="S139" i="75"/>
  <c r="T139" i="75"/>
  <c r="Q140" i="75"/>
  <c r="R140" i="75"/>
  <c r="S140" i="75"/>
  <c r="T140" i="75"/>
  <c r="Q141" i="75"/>
  <c r="R141" i="75"/>
  <c r="S141" i="75"/>
  <c r="T141" i="75"/>
  <c r="Q142" i="75"/>
  <c r="R142" i="75"/>
  <c r="S142" i="75"/>
  <c r="T142" i="75"/>
  <c r="Q143" i="75"/>
  <c r="R143" i="75"/>
  <c r="S143" i="75"/>
  <c r="T143" i="75"/>
  <c r="Q144" i="75"/>
  <c r="R144" i="75"/>
  <c r="S144" i="75"/>
  <c r="T144" i="75"/>
  <c r="Q146" i="75"/>
  <c r="R146" i="75"/>
  <c r="S146" i="75"/>
  <c r="T146" i="75"/>
  <c r="Q148" i="75"/>
  <c r="R148" i="75"/>
  <c r="S148" i="75"/>
  <c r="T148" i="75"/>
  <c r="Q149" i="75"/>
  <c r="R149" i="75"/>
  <c r="S149" i="75"/>
  <c r="T149" i="75"/>
  <c r="Q150" i="75"/>
  <c r="R150" i="75"/>
  <c r="S150" i="75"/>
  <c r="T150" i="75"/>
  <c r="Q151" i="75"/>
  <c r="R151" i="75"/>
  <c r="S151" i="75"/>
  <c r="T151" i="75"/>
  <c r="Q152" i="75"/>
  <c r="R152" i="75"/>
  <c r="S152" i="75"/>
  <c r="T152" i="75"/>
  <c r="Q153" i="75"/>
  <c r="R153" i="75"/>
  <c r="S153" i="75"/>
  <c r="T153" i="75"/>
  <c r="Q154" i="75"/>
  <c r="R154" i="75"/>
  <c r="S154" i="75"/>
  <c r="T154" i="75"/>
  <c r="Q155" i="75"/>
  <c r="R155" i="75"/>
  <c r="S155" i="75"/>
  <c r="T155" i="75"/>
  <c r="Q156" i="75"/>
  <c r="R156" i="75"/>
  <c r="S156" i="75"/>
  <c r="T156" i="75"/>
  <c r="Q157" i="75"/>
  <c r="R157" i="75"/>
  <c r="S157" i="75"/>
  <c r="T157" i="75"/>
  <c r="Q158" i="75"/>
  <c r="R158" i="75"/>
  <c r="S158" i="75"/>
  <c r="T158" i="75"/>
  <c r="Q159" i="75"/>
  <c r="R159" i="75"/>
  <c r="S159" i="75"/>
  <c r="T159" i="75"/>
  <c r="Q160" i="75"/>
  <c r="R160" i="75"/>
  <c r="S160" i="75"/>
  <c r="T160" i="75"/>
  <c r="Q161" i="75"/>
  <c r="R161" i="75"/>
  <c r="S161" i="75"/>
  <c r="T161" i="75"/>
  <c r="Q162" i="75"/>
  <c r="R162" i="75"/>
  <c r="S162" i="75"/>
  <c r="T162" i="75"/>
  <c r="Q163" i="75"/>
  <c r="R163" i="75"/>
  <c r="S163" i="75"/>
  <c r="T163" i="75"/>
  <c r="Q164" i="75"/>
  <c r="R164" i="75"/>
  <c r="S164" i="75"/>
  <c r="T164" i="75"/>
  <c r="Q165" i="75"/>
  <c r="R165" i="75"/>
  <c r="S165" i="75"/>
  <c r="T165" i="75"/>
  <c r="Q166" i="75"/>
  <c r="V165" i="75" s="1"/>
  <c r="R166" i="75"/>
  <c r="S166" i="75"/>
  <c r="T166" i="75"/>
  <c r="Q167" i="75"/>
  <c r="R167" i="75"/>
  <c r="S167" i="75"/>
  <c r="T167" i="75"/>
  <c r="Q168" i="75"/>
  <c r="R168" i="75"/>
  <c r="S168" i="75"/>
  <c r="T168" i="75"/>
  <c r="Q169" i="75"/>
  <c r="R169" i="75"/>
  <c r="S169" i="75"/>
  <c r="T169" i="75"/>
  <c r="Q170" i="75"/>
  <c r="R170" i="75"/>
  <c r="S170" i="75"/>
  <c r="T170" i="75"/>
  <c r="Q171" i="75"/>
  <c r="R171" i="75"/>
  <c r="S171" i="75"/>
  <c r="T171" i="75"/>
  <c r="Q172" i="75"/>
  <c r="R172" i="75"/>
  <c r="S172" i="75"/>
  <c r="T172" i="75"/>
  <c r="Q173" i="75"/>
  <c r="R173" i="75"/>
  <c r="S173" i="75"/>
  <c r="T173" i="75"/>
  <c r="Q174" i="75"/>
  <c r="R174" i="75"/>
  <c r="S174" i="75"/>
  <c r="T174" i="75"/>
  <c r="Q175" i="75"/>
  <c r="R175" i="75"/>
  <c r="S175" i="75"/>
  <c r="T175" i="75"/>
  <c r="Q176" i="75"/>
  <c r="R176" i="75"/>
  <c r="S176" i="75"/>
  <c r="T176" i="75"/>
  <c r="Q177" i="75"/>
  <c r="R177" i="75"/>
  <c r="S177" i="75"/>
  <c r="T177" i="75"/>
  <c r="Q178" i="75"/>
  <c r="R178" i="75"/>
  <c r="S178" i="75"/>
  <c r="T178" i="75"/>
  <c r="Q179" i="75"/>
  <c r="R179" i="75"/>
  <c r="S179" i="75"/>
  <c r="T179" i="75"/>
  <c r="Q180" i="75"/>
  <c r="R180" i="75"/>
  <c r="S180" i="75"/>
  <c r="T180" i="75"/>
  <c r="Q181" i="75"/>
  <c r="R181" i="75"/>
  <c r="S181" i="75"/>
  <c r="T181" i="75"/>
  <c r="Q182" i="75"/>
  <c r="R182" i="75"/>
  <c r="W181" i="75" s="1"/>
  <c r="S182" i="75"/>
  <c r="X181" i="75" s="1"/>
  <c r="T182" i="75"/>
  <c r="Y181" i="75" s="1"/>
  <c r="Q183" i="75"/>
  <c r="R183" i="75"/>
  <c r="S183" i="75"/>
  <c r="T183" i="75"/>
  <c r="Q184" i="75"/>
  <c r="R184" i="75"/>
  <c r="S184" i="75"/>
  <c r="T184" i="75"/>
  <c r="Q185" i="75"/>
  <c r="R185" i="75"/>
  <c r="S185" i="75"/>
  <c r="T185" i="75"/>
  <c r="Q186" i="75"/>
  <c r="R186" i="75"/>
  <c r="S186" i="75"/>
  <c r="T186" i="75"/>
  <c r="Q187" i="75"/>
  <c r="R187" i="75"/>
  <c r="S187" i="75"/>
  <c r="T187" i="75"/>
  <c r="Q188" i="75"/>
  <c r="V187" i="75" s="1"/>
  <c r="R188" i="75"/>
  <c r="W187" i="75" s="1"/>
  <c r="S188" i="75"/>
  <c r="X187" i="75" s="1"/>
  <c r="T188" i="75"/>
  <c r="Q189" i="75"/>
  <c r="R189" i="75"/>
  <c r="S189" i="75"/>
  <c r="T189" i="75"/>
  <c r="Q190" i="75"/>
  <c r="R190" i="75"/>
  <c r="S190" i="75"/>
  <c r="T190" i="75"/>
  <c r="Q191" i="75"/>
  <c r="R191" i="75"/>
  <c r="S191" i="75"/>
  <c r="T191" i="75"/>
  <c r="Q192" i="75"/>
  <c r="R192" i="75"/>
  <c r="S192" i="75"/>
  <c r="T192" i="75"/>
  <c r="Q193" i="75"/>
  <c r="R193" i="75"/>
  <c r="S193" i="75"/>
  <c r="T193" i="75"/>
  <c r="Q194" i="75"/>
  <c r="V193" i="75" s="1"/>
  <c r="R194" i="75"/>
  <c r="W193" i="75" s="1"/>
  <c r="S194" i="75"/>
  <c r="X193" i="75" s="1"/>
  <c r="T194" i="75"/>
  <c r="Q195" i="75"/>
  <c r="R195" i="75"/>
  <c r="S195" i="75"/>
  <c r="T195" i="75"/>
  <c r="Q196" i="75"/>
  <c r="R196" i="75"/>
  <c r="S196" i="75"/>
  <c r="T196" i="75"/>
  <c r="Q197" i="75"/>
  <c r="R197" i="75"/>
  <c r="S197" i="75"/>
  <c r="T197" i="75"/>
  <c r="Q198" i="75"/>
  <c r="R198" i="75"/>
  <c r="S198" i="75"/>
  <c r="T198" i="75"/>
  <c r="Q199" i="75"/>
  <c r="R199" i="75"/>
  <c r="S199" i="75"/>
  <c r="T199" i="75"/>
  <c r="Q200" i="75"/>
  <c r="R200" i="75"/>
  <c r="S200" i="75"/>
  <c r="T200" i="75"/>
  <c r="Q201" i="75"/>
  <c r="R201" i="75"/>
  <c r="S201" i="75"/>
  <c r="T201" i="75"/>
  <c r="Q202" i="75"/>
  <c r="R202" i="75"/>
  <c r="S202" i="75"/>
  <c r="T202" i="75"/>
  <c r="Q203" i="75"/>
  <c r="R203" i="75"/>
  <c r="S203" i="75"/>
  <c r="T203" i="75"/>
  <c r="Q204" i="75"/>
  <c r="R204" i="75"/>
  <c r="S204" i="75"/>
  <c r="T204" i="75"/>
  <c r="Q205" i="75"/>
  <c r="R205" i="75"/>
  <c r="S205" i="75"/>
  <c r="T205" i="75"/>
  <c r="Q206" i="75"/>
  <c r="R206" i="75"/>
  <c r="S206" i="75"/>
  <c r="T206" i="75"/>
  <c r="Q207" i="75"/>
  <c r="R207" i="75"/>
  <c r="S207" i="75"/>
  <c r="T207" i="75"/>
  <c r="Q208" i="75"/>
  <c r="R208" i="75"/>
  <c r="S208" i="75"/>
  <c r="T208" i="75"/>
  <c r="Q209" i="75"/>
  <c r="R209" i="75"/>
  <c r="S209" i="75"/>
  <c r="T209" i="75"/>
  <c r="Q210" i="75"/>
  <c r="R210" i="75"/>
  <c r="S210" i="75"/>
  <c r="T210" i="75"/>
  <c r="Q211" i="75"/>
  <c r="R211" i="75"/>
  <c r="S211" i="75"/>
  <c r="T211" i="75"/>
  <c r="Q212" i="75"/>
  <c r="R212" i="75"/>
  <c r="S212" i="75"/>
  <c r="T212" i="75"/>
  <c r="Q213" i="75"/>
  <c r="R213" i="75"/>
  <c r="S213" i="75"/>
  <c r="T213" i="75"/>
  <c r="Q214" i="75"/>
  <c r="R214" i="75"/>
  <c r="S214" i="75"/>
  <c r="T214" i="75"/>
  <c r="Q3" i="74"/>
  <c r="R3" i="74"/>
  <c r="S3" i="74"/>
  <c r="T3" i="74"/>
  <c r="Q4" i="74"/>
  <c r="R4" i="74"/>
  <c r="S4" i="74"/>
  <c r="T4" i="74"/>
  <c r="Q5" i="74"/>
  <c r="R5" i="74"/>
  <c r="S5" i="74"/>
  <c r="T5" i="74"/>
  <c r="Q6" i="74"/>
  <c r="R6" i="74"/>
  <c r="S6" i="74"/>
  <c r="T6" i="74"/>
  <c r="Q7" i="74"/>
  <c r="R7" i="74"/>
  <c r="S7" i="74"/>
  <c r="T7" i="74"/>
  <c r="Q8" i="74"/>
  <c r="R8" i="74"/>
  <c r="S8" i="74"/>
  <c r="T8" i="74"/>
  <c r="Q9" i="74"/>
  <c r="R9" i="74"/>
  <c r="S9" i="74"/>
  <c r="T9" i="74"/>
  <c r="Q10" i="74"/>
  <c r="R10" i="74"/>
  <c r="S10" i="74"/>
  <c r="T10" i="74"/>
  <c r="Q11" i="74"/>
  <c r="R11" i="74"/>
  <c r="S11" i="74"/>
  <c r="T11" i="74"/>
  <c r="Q12" i="74"/>
  <c r="R12" i="74"/>
  <c r="S12" i="74"/>
  <c r="T12" i="74"/>
  <c r="Q13" i="74"/>
  <c r="R13" i="74"/>
  <c r="S13" i="74"/>
  <c r="T13" i="74"/>
  <c r="Q14" i="74"/>
  <c r="R14" i="74"/>
  <c r="S14" i="74"/>
  <c r="T14" i="74"/>
  <c r="Q15" i="74"/>
  <c r="R15" i="74"/>
  <c r="S15" i="74"/>
  <c r="T15" i="74"/>
  <c r="Q16" i="74"/>
  <c r="R16" i="74"/>
  <c r="S16" i="74"/>
  <c r="T16" i="74"/>
  <c r="Q17" i="74"/>
  <c r="R17" i="74"/>
  <c r="S17" i="74"/>
  <c r="T17" i="74"/>
  <c r="W17" i="74"/>
  <c r="S18" i="74"/>
  <c r="T18" i="74"/>
  <c r="Q19" i="74"/>
  <c r="R19" i="74"/>
  <c r="S19" i="74"/>
  <c r="T19" i="74"/>
  <c r="Q20" i="74"/>
  <c r="V17" i="74" s="1"/>
  <c r="S20" i="74"/>
  <c r="T20" i="74"/>
  <c r="Q21" i="74"/>
  <c r="R21" i="74"/>
  <c r="S21" i="74"/>
  <c r="T21" i="74"/>
  <c r="Q22" i="74"/>
  <c r="R22" i="74"/>
  <c r="S22" i="74"/>
  <c r="T22" i="74"/>
  <c r="Q23" i="74"/>
  <c r="R23" i="74"/>
  <c r="S23" i="74"/>
  <c r="T23" i="74"/>
  <c r="Q24" i="74"/>
  <c r="R24" i="74"/>
  <c r="S24" i="74"/>
  <c r="T24" i="74"/>
  <c r="Q25" i="74"/>
  <c r="R25" i="74"/>
  <c r="S25" i="74"/>
  <c r="T25" i="74"/>
  <c r="Q26" i="74"/>
  <c r="R26" i="74"/>
  <c r="S26" i="74"/>
  <c r="T26" i="74"/>
  <c r="Q3" i="73"/>
  <c r="R3" i="73"/>
  <c r="S3" i="73"/>
  <c r="T3" i="73"/>
  <c r="Q4" i="73"/>
  <c r="R4" i="73"/>
  <c r="S4" i="73"/>
  <c r="T4" i="73"/>
  <c r="Q5" i="73"/>
  <c r="R5" i="73"/>
  <c r="S5" i="73"/>
  <c r="T5" i="73"/>
  <c r="Q6" i="73"/>
  <c r="R6" i="73"/>
  <c r="S6" i="73"/>
  <c r="T6" i="73"/>
  <c r="Q7" i="73"/>
  <c r="R7" i="73"/>
  <c r="S7" i="73"/>
  <c r="T7" i="73"/>
  <c r="Q8" i="73"/>
  <c r="R8" i="73"/>
  <c r="S8" i="73"/>
  <c r="T8" i="73"/>
  <c r="Q9" i="73"/>
  <c r="R9" i="73"/>
  <c r="S9" i="73"/>
  <c r="T9" i="73"/>
  <c r="Q10" i="73"/>
  <c r="V7" i="73" s="1"/>
  <c r="R10" i="73"/>
  <c r="W7" i="73" s="1"/>
  <c r="S10" i="73"/>
  <c r="X7" i="73" s="1"/>
  <c r="T10" i="73"/>
  <c r="Y7" i="73" s="1"/>
  <c r="Q11" i="73"/>
  <c r="R11" i="73"/>
  <c r="S11" i="73"/>
  <c r="T11" i="73"/>
  <c r="Q12" i="73"/>
  <c r="R12" i="73"/>
  <c r="S12" i="73"/>
  <c r="T12" i="73"/>
  <c r="Q13" i="73"/>
  <c r="R13" i="73"/>
  <c r="S13" i="73"/>
  <c r="T13" i="73"/>
  <c r="Q14" i="73"/>
  <c r="V11" i="73" s="1"/>
  <c r="R14" i="73"/>
  <c r="W11" i="73" s="1"/>
  <c r="S14" i="73"/>
  <c r="X11" i="73" s="1"/>
  <c r="T14" i="73"/>
  <c r="Y11" i="73" s="1"/>
  <c r="Q15" i="73"/>
  <c r="R15" i="73"/>
  <c r="S15" i="73"/>
  <c r="T15" i="73"/>
  <c r="Q16" i="73"/>
  <c r="R16" i="73"/>
  <c r="S16" i="73"/>
  <c r="T16" i="73"/>
  <c r="Q17" i="73"/>
  <c r="R17" i="73"/>
  <c r="S17" i="73"/>
  <c r="T17" i="73"/>
  <c r="Q18" i="73"/>
  <c r="R18" i="73"/>
  <c r="S18" i="73"/>
  <c r="T18" i="73"/>
  <c r="Q19" i="73"/>
  <c r="R19" i="73"/>
  <c r="S19" i="73"/>
  <c r="T19" i="73"/>
  <c r="Q20" i="73"/>
  <c r="R20" i="73"/>
  <c r="S20" i="73"/>
  <c r="T20" i="73"/>
  <c r="Q21" i="73"/>
  <c r="R21" i="73"/>
  <c r="S21" i="73"/>
  <c r="T21" i="73"/>
  <c r="Q22" i="73"/>
  <c r="R22" i="73"/>
  <c r="S22" i="73"/>
  <c r="T22" i="73"/>
  <c r="Q23" i="73"/>
  <c r="R23" i="73"/>
  <c r="S23" i="73"/>
  <c r="T23" i="73"/>
  <c r="Q24" i="73"/>
  <c r="R24" i="73"/>
  <c r="S24" i="73"/>
  <c r="T24" i="73"/>
  <c r="Q25" i="73"/>
  <c r="R25" i="73"/>
  <c r="S25" i="73"/>
  <c r="T25" i="73"/>
  <c r="Q26" i="73"/>
  <c r="R26" i="73"/>
  <c r="S26" i="73"/>
  <c r="T26" i="73"/>
  <c r="Q27" i="73"/>
  <c r="R27" i="73"/>
  <c r="S27" i="73"/>
  <c r="T27" i="73"/>
  <c r="Q28" i="73"/>
  <c r="R28" i="73"/>
  <c r="S28" i="73"/>
  <c r="T28" i="73"/>
  <c r="Q29" i="73"/>
  <c r="R29" i="73"/>
  <c r="S29" i="73"/>
  <c r="T29" i="73"/>
  <c r="Q30" i="73"/>
  <c r="R30" i="73"/>
  <c r="S30" i="73"/>
  <c r="T30" i="73"/>
  <c r="Q31" i="73"/>
  <c r="R31" i="73"/>
  <c r="S31" i="73"/>
  <c r="T31" i="73"/>
  <c r="Q32" i="73"/>
  <c r="R32" i="73"/>
  <c r="S32" i="73"/>
  <c r="T32" i="73"/>
  <c r="Q33" i="73"/>
  <c r="R33" i="73"/>
  <c r="S33" i="73"/>
  <c r="T33" i="73"/>
  <c r="Q34" i="73"/>
  <c r="R34" i="73"/>
  <c r="S34" i="73"/>
  <c r="T34" i="73"/>
  <c r="Q35" i="73"/>
  <c r="R35" i="73"/>
  <c r="S35" i="73"/>
  <c r="T35" i="73"/>
  <c r="Q36" i="73"/>
  <c r="R36" i="73"/>
  <c r="S36" i="73"/>
  <c r="T36" i="73"/>
  <c r="Q37" i="73"/>
  <c r="R37" i="73"/>
  <c r="S37" i="73"/>
  <c r="T37" i="73"/>
  <c r="Q38" i="73"/>
  <c r="R38" i="73"/>
  <c r="T38" i="73"/>
  <c r="Q39" i="73"/>
  <c r="R39" i="73"/>
  <c r="S39" i="73"/>
  <c r="T39" i="73"/>
  <c r="Q40" i="73"/>
  <c r="R40" i="73"/>
  <c r="S40" i="73"/>
  <c r="T40" i="73"/>
  <c r="Q41" i="73"/>
  <c r="R41" i="73"/>
  <c r="S41" i="73"/>
  <c r="T41" i="73"/>
  <c r="Q42" i="73"/>
  <c r="R42" i="73"/>
  <c r="S42" i="73"/>
  <c r="T42" i="73"/>
  <c r="Q43" i="73"/>
  <c r="R43" i="73"/>
  <c r="S43" i="73"/>
  <c r="T43" i="73"/>
  <c r="Q44" i="73"/>
  <c r="R44" i="73"/>
  <c r="S44" i="73"/>
  <c r="T44" i="73"/>
  <c r="Q45" i="73"/>
  <c r="R45" i="73"/>
  <c r="S45" i="73"/>
  <c r="T45" i="73"/>
  <c r="Q46" i="73"/>
  <c r="R46" i="73"/>
  <c r="S46" i="73"/>
  <c r="T46" i="73"/>
  <c r="Q47" i="73"/>
  <c r="R47" i="73"/>
  <c r="S47" i="73"/>
  <c r="T47" i="73"/>
  <c r="Q48" i="73"/>
  <c r="R48" i="73"/>
  <c r="S48" i="73"/>
  <c r="T48" i="73"/>
  <c r="Q49" i="73"/>
  <c r="R49" i="73"/>
  <c r="S49" i="73"/>
  <c r="T49" i="73"/>
  <c r="Q50" i="73"/>
  <c r="R50" i="73"/>
  <c r="S50" i="73"/>
  <c r="T50" i="73"/>
  <c r="V181" i="75" l="1"/>
  <c r="Y165" i="75"/>
  <c r="X165" i="75"/>
  <c r="W165" i="75"/>
  <c r="I165" i="75"/>
  <c r="Y161" i="75"/>
  <c r="Y37" i="75"/>
  <c r="X37" i="75"/>
  <c r="W161" i="75"/>
  <c r="W37" i="75"/>
  <c r="Y193" i="75"/>
  <c r="Y187" i="75"/>
  <c r="I187" i="75" s="1"/>
  <c r="V37" i="75"/>
  <c r="X161" i="75"/>
  <c r="V161" i="75"/>
  <c r="X37" i="73"/>
  <c r="U213" i="75"/>
  <c r="U153" i="75"/>
  <c r="Y37" i="73"/>
  <c r="W37" i="73"/>
  <c r="V37" i="73"/>
  <c r="X129" i="75"/>
  <c r="U196" i="75"/>
  <c r="U73" i="75"/>
  <c r="U57" i="75"/>
  <c r="U37" i="75"/>
  <c r="U29" i="75"/>
  <c r="U41" i="73"/>
  <c r="Y21" i="75"/>
  <c r="V29" i="73"/>
  <c r="U192" i="75"/>
  <c r="X69" i="75"/>
  <c r="X65" i="75"/>
  <c r="X21" i="75"/>
  <c r="U20" i="75"/>
  <c r="U6" i="75"/>
  <c r="V203" i="75"/>
  <c r="U125" i="75"/>
  <c r="U109" i="75"/>
  <c r="U83" i="75"/>
  <c r="W69" i="75"/>
  <c r="U38" i="75"/>
  <c r="U23" i="73"/>
  <c r="U87" i="75"/>
  <c r="U31" i="73"/>
  <c r="X123" i="75"/>
  <c r="U185" i="75"/>
  <c r="U169" i="75"/>
  <c r="U3" i="75"/>
  <c r="U25" i="74"/>
  <c r="U149" i="75"/>
  <c r="U122" i="75"/>
  <c r="U100" i="75"/>
  <c r="U86" i="75"/>
  <c r="U75" i="75"/>
  <c r="U47" i="75"/>
  <c r="U10" i="74"/>
  <c r="U30" i="73"/>
  <c r="X17" i="74"/>
  <c r="U31" i="75"/>
  <c r="U197" i="75"/>
  <c r="U118" i="75"/>
  <c r="U110" i="75"/>
  <c r="U98" i="75"/>
  <c r="U67" i="75"/>
  <c r="U19" i="75"/>
  <c r="U21" i="73"/>
  <c r="U15" i="74"/>
  <c r="U203" i="75"/>
  <c r="U177" i="75"/>
  <c r="U174" i="75"/>
  <c r="U163" i="75"/>
  <c r="U160" i="75"/>
  <c r="U130" i="75"/>
  <c r="U127" i="75"/>
  <c r="U43" i="75"/>
  <c r="U14" i="73"/>
  <c r="U6" i="73"/>
  <c r="U9" i="74"/>
  <c r="U191" i="75"/>
  <c r="U188" i="75"/>
  <c r="U140" i="75"/>
  <c r="U124" i="75"/>
  <c r="U121" i="75"/>
  <c r="U112" i="75"/>
  <c r="Y65" i="75"/>
  <c r="V21" i="75"/>
  <c r="X175" i="75"/>
  <c r="V129" i="75"/>
  <c r="U48" i="73"/>
  <c r="U39" i="73"/>
  <c r="U8" i="73"/>
  <c r="U35" i="73"/>
  <c r="U32" i="73"/>
  <c r="U11" i="74"/>
  <c r="U214" i="75"/>
  <c r="U205" i="75"/>
  <c r="U167" i="75"/>
  <c r="U156" i="75"/>
  <c r="U146" i="75"/>
  <c r="Y89" i="75"/>
  <c r="U51" i="75"/>
  <c r="U21" i="75"/>
  <c r="U22" i="73"/>
  <c r="U208" i="75"/>
  <c r="U96" i="75"/>
  <c r="U56" i="75"/>
  <c r="U35" i="75"/>
  <c r="U27" i="75"/>
  <c r="U13" i="75"/>
  <c r="X43" i="73"/>
  <c r="U25" i="73"/>
  <c r="U7" i="73"/>
  <c r="U23" i="74"/>
  <c r="U198" i="75"/>
  <c r="U172" i="75"/>
  <c r="U133" i="75"/>
  <c r="U105" i="75"/>
  <c r="U102" i="75"/>
  <c r="W89" i="75"/>
  <c r="U84" i="75"/>
  <c r="U81" i="75"/>
  <c r="U53" i="75"/>
  <c r="X49" i="75"/>
  <c r="U41" i="75"/>
  <c r="U17" i="73"/>
  <c r="U21" i="74"/>
  <c r="U199" i="75"/>
  <c r="U176" i="75"/>
  <c r="U173" i="75"/>
  <c r="U106" i="75"/>
  <c r="U42" i="75"/>
  <c r="U10" i="75"/>
  <c r="W33" i="73"/>
  <c r="V89" i="75"/>
  <c r="V15" i="73"/>
  <c r="U4" i="74"/>
  <c r="U210" i="75"/>
  <c r="U207" i="75"/>
  <c r="W203" i="75"/>
  <c r="U161" i="75"/>
  <c r="U80" i="75"/>
  <c r="V73" i="75"/>
  <c r="U71" i="75"/>
  <c r="U59" i="75"/>
  <c r="U26" i="75"/>
  <c r="U23" i="75"/>
  <c r="V3" i="73"/>
  <c r="U22" i="74"/>
  <c r="U19" i="74"/>
  <c r="U16" i="74"/>
  <c r="U201" i="75"/>
  <c r="U186" i="75"/>
  <c r="U135" i="75"/>
  <c r="U92" i="75"/>
  <c r="Y57" i="75"/>
  <c r="U52" i="75"/>
  <c r="U9" i="75"/>
  <c r="X11" i="74"/>
  <c r="Y3" i="73"/>
  <c r="V27" i="75"/>
  <c r="U49" i="73"/>
  <c r="W43" i="73"/>
  <c r="Y33" i="73"/>
  <c r="U19" i="73"/>
  <c r="U4" i="73"/>
  <c r="U7" i="74"/>
  <c r="U3" i="74"/>
  <c r="U209" i="75"/>
  <c r="U187" i="75"/>
  <c r="V175" i="75"/>
  <c r="W169" i="75"/>
  <c r="U159" i="75"/>
  <c r="U141" i="75"/>
  <c r="W135" i="75"/>
  <c r="U129" i="75"/>
  <c r="V123" i="75"/>
  <c r="U101" i="75"/>
  <c r="U99" i="75"/>
  <c r="U82" i="75"/>
  <c r="U77" i="75"/>
  <c r="V69" i="75"/>
  <c r="W65" i="75"/>
  <c r="U62" i="75"/>
  <c r="X57" i="75"/>
  <c r="Y49" i="75"/>
  <c r="U33" i="75"/>
  <c r="W21" i="75"/>
  <c r="Y3" i="75"/>
  <c r="U45" i="73"/>
  <c r="V43" i="73"/>
  <c r="U40" i="73"/>
  <c r="X33" i="73"/>
  <c r="Y29" i="73"/>
  <c r="U26" i="73"/>
  <c r="U15" i="73"/>
  <c r="U11" i="73"/>
  <c r="W3" i="73"/>
  <c r="U26" i="74"/>
  <c r="Y21" i="74"/>
  <c r="Y17" i="74"/>
  <c r="Y11" i="74"/>
  <c r="U5" i="74"/>
  <c r="U211" i="75"/>
  <c r="U200" i="75"/>
  <c r="U194" i="75"/>
  <c r="V169" i="75"/>
  <c r="U166" i="75"/>
  <c r="U151" i="75"/>
  <c r="U137" i="75"/>
  <c r="V135" i="75"/>
  <c r="U131" i="75"/>
  <c r="U116" i="75"/>
  <c r="U97" i="75"/>
  <c r="U95" i="75"/>
  <c r="U93" i="75"/>
  <c r="U91" i="75"/>
  <c r="V65" i="75"/>
  <c r="W57" i="75"/>
  <c r="U54" i="75"/>
  <c r="U44" i="75"/>
  <c r="U39" i="75"/>
  <c r="U18" i="75"/>
  <c r="X3" i="75"/>
  <c r="Y3" i="74"/>
  <c r="V197" i="75"/>
  <c r="U190" i="75"/>
  <c r="U175" i="75"/>
  <c r="U171" i="75"/>
  <c r="U162" i="75"/>
  <c r="Y157" i="75"/>
  <c r="U154" i="75"/>
  <c r="U143" i="75"/>
  <c r="U123" i="75"/>
  <c r="U119" i="75"/>
  <c r="U108" i="75"/>
  <c r="U89" i="75"/>
  <c r="U85" i="75"/>
  <c r="U69" i="75"/>
  <c r="V57" i="75"/>
  <c r="W49" i="75"/>
  <c r="U48" i="75"/>
  <c r="Y41" i="75"/>
  <c r="U40" i="75"/>
  <c r="U36" i="75"/>
  <c r="U25" i="75"/>
  <c r="U12" i="75"/>
  <c r="U8" i="75"/>
  <c r="W3" i="75"/>
  <c r="U47" i="73"/>
  <c r="V33" i="73"/>
  <c r="W29" i="73"/>
  <c r="U28" i="73"/>
  <c r="U18" i="73"/>
  <c r="U13" i="73"/>
  <c r="U3" i="73"/>
  <c r="U24" i="74"/>
  <c r="W21" i="74"/>
  <c r="U14" i="74"/>
  <c r="W11" i="74"/>
  <c r="U6" i="74"/>
  <c r="X3" i="74"/>
  <c r="X209" i="75"/>
  <c r="U181" i="75"/>
  <c r="X157" i="75"/>
  <c r="U150" i="75"/>
  <c r="U139" i="75"/>
  <c r="Y129" i="75"/>
  <c r="U115" i="75"/>
  <c r="U90" i="75"/>
  <c r="U65" i="75"/>
  <c r="U61" i="75"/>
  <c r="V49" i="75"/>
  <c r="U46" i="75"/>
  <c r="X41" i="75"/>
  <c r="U32" i="75"/>
  <c r="V3" i="75"/>
  <c r="U16" i="75"/>
  <c r="U43" i="73"/>
  <c r="U12" i="74"/>
  <c r="U144" i="75"/>
  <c r="U28" i="75"/>
  <c r="U50" i="73"/>
  <c r="U44" i="73"/>
  <c r="U37" i="73"/>
  <c r="U33" i="73"/>
  <c r="U29" i="73"/>
  <c r="U20" i="73"/>
  <c r="X15" i="73"/>
  <c r="U10" i="73"/>
  <c r="U5" i="73"/>
  <c r="V3" i="74"/>
  <c r="V209" i="75"/>
  <c r="U206" i="75"/>
  <c r="Y203" i="75"/>
  <c r="U152" i="75"/>
  <c r="U142" i="75"/>
  <c r="U136" i="75"/>
  <c r="W129" i="75"/>
  <c r="U117" i="75"/>
  <c r="U107" i="75"/>
  <c r="X89" i="75"/>
  <c r="U79" i="75"/>
  <c r="U76" i="75"/>
  <c r="X73" i="75"/>
  <c r="Y69" i="75"/>
  <c r="U68" i="75"/>
  <c r="U63" i="75"/>
  <c r="U49" i="75"/>
  <c r="V41" i="75"/>
  <c r="X27" i="75"/>
  <c r="U24" i="75"/>
  <c r="U24" i="73"/>
  <c r="Y15" i="73"/>
  <c r="U9" i="73"/>
  <c r="V21" i="74"/>
  <c r="U8" i="74"/>
  <c r="U204" i="75"/>
  <c r="U193" i="75"/>
  <c r="U126" i="75"/>
  <c r="U111" i="75"/>
  <c r="Y73" i="75"/>
  <c r="U46" i="73"/>
  <c r="Y43" i="73"/>
  <c r="U42" i="73"/>
  <c r="U27" i="73"/>
  <c r="W15" i="73"/>
  <c r="U12" i="73"/>
  <c r="U17" i="74"/>
  <c r="U13" i="74"/>
  <c r="W209" i="75"/>
  <c r="U195" i="75"/>
  <c r="U184" i="75"/>
  <c r="U180" i="75"/>
  <c r="Y169" i="75"/>
  <c r="U168" i="75"/>
  <c r="U157" i="75"/>
  <c r="U148" i="75"/>
  <c r="U138" i="75"/>
  <c r="Y135" i="75"/>
  <c r="U134" i="75"/>
  <c r="U128" i="75"/>
  <c r="U113" i="75"/>
  <c r="U94" i="75"/>
  <c r="U88" i="75"/>
  <c r="Y81" i="75"/>
  <c r="U74" i="75"/>
  <c r="U72" i="75"/>
  <c r="U64" i="75"/>
  <c r="U60" i="75"/>
  <c r="U55" i="75"/>
  <c r="U45" i="75"/>
  <c r="U30" i="75"/>
  <c r="W27" i="75"/>
  <c r="U11" i="75"/>
  <c r="U7" i="75"/>
  <c r="U36" i="73"/>
  <c r="U5" i="75"/>
  <c r="U170" i="75"/>
  <c r="Y209" i="75"/>
  <c r="X203" i="75"/>
  <c r="U182" i="75"/>
  <c r="U165" i="75"/>
  <c r="U164" i="75"/>
  <c r="U158" i="75"/>
  <c r="U212" i="75"/>
  <c r="Y197" i="75"/>
  <c r="U183" i="75"/>
  <c r="U178" i="75"/>
  <c r="Y175" i="75"/>
  <c r="W175" i="75"/>
  <c r="X169" i="75"/>
  <c r="V157" i="75"/>
  <c r="U103" i="75"/>
  <c r="U202" i="75"/>
  <c r="U189" i="75"/>
  <c r="U179" i="75"/>
  <c r="U155" i="75"/>
  <c r="Y143" i="75"/>
  <c r="X135" i="75"/>
  <c r="Y123" i="75"/>
  <c r="W123" i="75"/>
  <c r="U120" i="75"/>
  <c r="U104" i="75"/>
  <c r="W73" i="75"/>
  <c r="W41" i="75"/>
  <c r="W157" i="75"/>
  <c r="U70" i="75"/>
  <c r="U66" i="75"/>
  <c r="U58" i="75"/>
  <c r="U50" i="75"/>
  <c r="U34" i="75"/>
  <c r="U22" i="75"/>
  <c r="U4" i="75"/>
  <c r="Y27" i="75"/>
  <c r="V11" i="74"/>
  <c r="U20" i="74"/>
  <c r="W3" i="74"/>
  <c r="X21" i="74"/>
  <c r="U18" i="74"/>
  <c r="U38" i="73"/>
  <c r="U34" i="73"/>
  <c r="U16" i="73"/>
  <c r="X29" i="73"/>
  <c r="X3" i="73"/>
  <c r="I17" i="74" l="1"/>
  <c r="I203" i="75"/>
  <c r="I89" i="75"/>
  <c r="I3" i="74"/>
  <c r="I197" i="75"/>
  <c r="I3" i="75"/>
  <c r="I15" i="73"/>
  <c r="I43" i="73"/>
  <c r="I33" i="73"/>
  <c r="I11" i="74"/>
  <c r="I161" i="75"/>
  <c r="I129" i="75"/>
  <c r="I123" i="75"/>
  <c r="I29" i="73"/>
  <c r="I37" i="73"/>
  <c r="I175" i="75"/>
  <c r="I169" i="75"/>
  <c r="I21" i="74"/>
  <c r="I135" i="75"/>
  <c r="I209" i="75"/>
  <c r="I157" i="75"/>
  <c r="T32" i="61"/>
  <c r="S32" i="61"/>
  <c r="R32" i="61"/>
  <c r="Q32" i="61"/>
  <c r="U32" i="61" s="1"/>
  <c r="T31" i="61"/>
  <c r="S31" i="61"/>
  <c r="R31" i="61"/>
  <c r="Q31" i="61"/>
  <c r="T30" i="61"/>
  <c r="S30" i="61"/>
  <c r="R30" i="61"/>
  <c r="Q30" i="61"/>
  <c r="U30" i="61" s="1"/>
  <c r="T29" i="61"/>
  <c r="S29" i="61"/>
  <c r="R29" i="61"/>
  <c r="Q29" i="61"/>
  <c r="U29" i="61" s="1"/>
  <c r="T24" i="62"/>
  <c r="S24" i="62"/>
  <c r="R24" i="62"/>
  <c r="Q24" i="62"/>
  <c r="T23" i="62"/>
  <c r="S23" i="62"/>
  <c r="R23" i="62"/>
  <c r="Q23" i="62"/>
  <c r="U31" i="61" l="1"/>
  <c r="U24" i="62"/>
  <c r="U23" i="62"/>
  <c r="T92" i="61" l="1"/>
  <c r="R92" i="61"/>
  <c r="S92" i="61"/>
  <c r="T91" i="61"/>
  <c r="S91" i="61"/>
  <c r="R91" i="61"/>
  <c r="U91" i="61" s="1"/>
  <c r="U92" i="61" l="1"/>
  <c r="T56" i="65"/>
  <c r="S56" i="65"/>
  <c r="R56" i="65"/>
  <c r="Q56" i="65"/>
  <c r="T50" i="65"/>
  <c r="S50" i="65"/>
  <c r="R50" i="65"/>
  <c r="Q50" i="65"/>
  <c r="T143" i="61"/>
  <c r="S143" i="61"/>
  <c r="R143" i="61"/>
  <c r="Q143" i="61"/>
  <c r="T115" i="61"/>
  <c r="S115" i="61"/>
  <c r="R115" i="61"/>
  <c r="Q115" i="61"/>
  <c r="T113" i="61"/>
  <c r="S113" i="61"/>
  <c r="R113" i="61"/>
  <c r="Q113" i="61"/>
  <c r="T111" i="61"/>
  <c r="S111" i="61"/>
  <c r="R111" i="61"/>
  <c r="Q111" i="61"/>
  <c r="T109" i="61"/>
  <c r="S109" i="61"/>
  <c r="R109" i="61"/>
  <c r="Q109" i="61"/>
  <c r="T107" i="61"/>
  <c r="S107" i="61"/>
  <c r="R107" i="61"/>
  <c r="Q107" i="61"/>
  <c r="T99" i="61"/>
  <c r="S99" i="61"/>
  <c r="R99" i="61"/>
  <c r="Q99" i="61"/>
  <c r="T97" i="61"/>
  <c r="S97" i="61"/>
  <c r="R97" i="61"/>
  <c r="Q97" i="61"/>
  <c r="T89" i="61"/>
  <c r="S89" i="61"/>
  <c r="R89" i="61"/>
  <c r="Q89" i="61"/>
  <c r="T71" i="61"/>
  <c r="S71" i="61"/>
  <c r="R71" i="61"/>
  <c r="Q71" i="61"/>
  <c r="T61" i="61"/>
  <c r="S61" i="61"/>
  <c r="R61" i="61"/>
  <c r="Q61" i="61"/>
  <c r="T43" i="61"/>
  <c r="S43" i="61"/>
  <c r="R43" i="61"/>
  <c r="Q43" i="61"/>
  <c r="T41" i="61"/>
  <c r="S41" i="61"/>
  <c r="R41" i="61"/>
  <c r="Q41" i="61"/>
  <c r="T27" i="61"/>
  <c r="S27" i="61"/>
  <c r="R27" i="61"/>
  <c r="Q27" i="61"/>
  <c r="T19" i="61"/>
  <c r="S19" i="61"/>
  <c r="R19" i="61"/>
  <c r="Q19" i="61"/>
  <c r="T17" i="61"/>
  <c r="S17" i="61"/>
  <c r="R17" i="61"/>
  <c r="Q17" i="61"/>
  <c r="T11" i="61"/>
  <c r="S11" i="61"/>
  <c r="R11" i="61"/>
  <c r="Q11" i="61"/>
  <c r="T9" i="61"/>
  <c r="S9" i="61"/>
  <c r="R9" i="61"/>
  <c r="Q9" i="61"/>
  <c r="T7" i="61"/>
  <c r="S7" i="61"/>
  <c r="R7" i="61"/>
  <c r="Q7" i="61"/>
  <c r="T144" i="61"/>
  <c r="S144" i="61"/>
  <c r="R144" i="61"/>
  <c r="Q144" i="61"/>
  <c r="T116" i="61"/>
  <c r="S116" i="61"/>
  <c r="R116" i="61"/>
  <c r="Q116" i="61"/>
  <c r="T114" i="61"/>
  <c r="S114" i="61"/>
  <c r="R114" i="61"/>
  <c r="Q114" i="61"/>
  <c r="T112" i="61"/>
  <c r="S112" i="61"/>
  <c r="R112" i="61"/>
  <c r="Q112" i="61"/>
  <c r="T110" i="61"/>
  <c r="S110" i="61"/>
  <c r="R110" i="61"/>
  <c r="Q110" i="61"/>
  <c r="T108" i="61"/>
  <c r="S108" i="61"/>
  <c r="R108" i="61"/>
  <c r="Q108" i="61"/>
  <c r="T100" i="61"/>
  <c r="S100" i="61"/>
  <c r="R100" i="61"/>
  <c r="Q100" i="61"/>
  <c r="T98" i="61"/>
  <c r="S98" i="61"/>
  <c r="R98" i="61"/>
  <c r="Q98" i="61"/>
  <c r="T90" i="61"/>
  <c r="S90" i="61"/>
  <c r="R90" i="61"/>
  <c r="Q90" i="61"/>
  <c r="T72" i="61"/>
  <c r="S72" i="61"/>
  <c r="R72" i="61"/>
  <c r="Q72" i="61"/>
  <c r="T62" i="61"/>
  <c r="S62" i="61"/>
  <c r="R62" i="61"/>
  <c r="Q62" i="61"/>
  <c r="T44" i="61"/>
  <c r="S44" i="61"/>
  <c r="R44" i="61"/>
  <c r="Q44" i="61"/>
  <c r="T42" i="61"/>
  <c r="S42" i="61"/>
  <c r="R42" i="61"/>
  <c r="Q42" i="61"/>
  <c r="T28" i="61"/>
  <c r="S28" i="61"/>
  <c r="R28" i="61"/>
  <c r="Q28" i="61"/>
  <c r="T20" i="61"/>
  <c r="S20" i="61"/>
  <c r="R20" i="61"/>
  <c r="Q20" i="61"/>
  <c r="T18" i="61"/>
  <c r="S18" i="61"/>
  <c r="R18" i="61"/>
  <c r="Q18" i="61"/>
  <c r="T12" i="61"/>
  <c r="S12" i="61"/>
  <c r="R12" i="61"/>
  <c r="Q12" i="61"/>
  <c r="T10" i="61"/>
  <c r="S10" i="61"/>
  <c r="R10" i="61"/>
  <c r="Q10" i="61"/>
  <c r="T8" i="61"/>
  <c r="S8" i="61"/>
  <c r="R8" i="61"/>
  <c r="Q8" i="61"/>
  <c r="Q43" i="62"/>
  <c r="T39" i="62"/>
  <c r="S39" i="62"/>
  <c r="R39" i="62"/>
  <c r="Q39" i="62"/>
  <c r="T37" i="62"/>
  <c r="S37" i="62"/>
  <c r="R37" i="62"/>
  <c r="Q37" i="62"/>
  <c r="T51" i="62"/>
  <c r="S51" i="62"/>
  <c r="R51" i="62"/>
  <c r="Q51" i="62"/>
  <c r="T49" i="62"/>
  <c r="S49" i="62"/>
  <c r="R49" i="62"/>
  <c r="Q49" i="62"/>
  <c r="T73" i="62"/>
  <c r="S73" i="62"/>
  <c r="R73" i="62"/>
  <c r="Q73" i="62"/>
  <c r="T75" i="62"/>
  <c r="S75" i="62"/>
  <c r="R75" i="62"/>
  <c r="Q75" i="62"/>
  <c r="T77" i="62"/>
  <c r="S77" i="62"/>
  <c r="R77" i="62"/>
  <c r="Q77" i="62"/>
  <c r="T78" i="62"/>
  <c r="S78" i="62"/>
  <c r="R78" i="62"/>
  <c r="Q78" i="62"/>
  <c r="T76" i="62"/>
  <c r="S76" i="62"/>
  <c r="R76" i="62"/>
  <c r="Q76" i="62"/>
  <c r="T74" i="62"/>
  <c r="S74" i="62"/>
  <c r="R74" i="62"/>
  <c r="Q74" i="62"/>
  <c r="T52" i="62"/>
  <c r="S52" i="62"/>
  <c r="R52" i="62"/>
  <c r="Q52" i="62"/>
  <c r="T50" i="62"/>
  <c r="S50" i="62"/>
  <c r="R50" i="62"/>
  <c r="Q50" i="62"/>
  <c r="T42" i="62"/>
  <c r="S42" i="62"/>
  <c r="R42" i="62"/>
  <c r="Q42" i="62"/>
  <c r="T40" i="62"/>
  <c r="S40" i="62"/>
  <c r="R40" i="62"/>
  <c r="Q40" i="62"/>
  <c r="T38" i="62"/>
  <c r="S38" i="62"/>
  <c r="R38" i="62"/>
  <c r="Q38" i="62"/>
  <c r="T32" i="62"/>
  <c r="S32" i="62"/>
  <c r="R32" i="62"/>
  <c r="Q32" i="62"/>
  <c r="T30" i="62"/>
  <c r="S30" i="62"/>
  <c r="R30" i="62"/>
  <c r="Q30" i="62"/>
  <c r="T28" i="62"/>
  <c r="S28" i="62"/>
  <c r="R28" i="62"/>
  <c r="Q28" i="62"/>
  <c r="T26" i="62"/>
  <c r="S26" i="62"/>
  <c r="R26" i="62"/>
  <c r="Q26" i="62"/>
  <c r="T12" i="62"/>
  <c r="S12" i="62"/>
  <c r="R12" i="62"/>
  <c r="Q12" i="62"/>
  <c r="T6" i="62"/>
  <c r="S6" i="62"/>
  <c r="R6" i="62"/>
  <c r="Q6" i="62"/>
  <c r="Q20" i="65"/>
  <c r="Q19" i="65"/>
  <c r="Q18" i="65"/>
  <c r="Q17" i="65"/>
  <c r="Q16" i="65"/>
  <c r="Q15" i="65"/>
  <c r="U50" i="65" l="1"/>
  <c r="U56" i="65"/>
  <c r="U12" i="61"/>
  <c r="U20" i="61"/>
  <c r="U42" i="61"/>
  <c r="U90" i="61"/>
  <c r="U100" i="61"/>
  <c r="U110" i="61"/>
  <c r="U114" i="61"/>
  <c r="U144" i="61"/>
  <c r="U9" i="61"/>
  <c r="U17" i="61"/>
  <c r="U27" i="61"/>
  <c r="U43" i="61"/>
  <c r="U71" i="61"/>
  <c r="U97" i="61"/>
  <c r="U18" i="61"/>
  <c r="U111" i="61"/>
  <c r="U115" i="61"/>
  <c r="U10" i="61"/>
  <c r="U28" i="61"/>
  <c r="U72" i="61"/>
  <c r="U11" i="61"/>
  <c r="U41" i="61"/>
  <c r="U109" i="61"/>
  <c r="U143" i="61"/>
  <c r="U44" i="61"/>
  <c r="U7" i="61"/>
  <c r="U19" i="61"/>
  <c r="U61" i="61"/>
  <c r="U99" i="61"/>
  <c r="U113" i="61"/>
  <c r="U6" i="62"/>
  <c r="U26" i="62"/>
  <c r="U30" i="62"/>
  <c r="U38" i="62"/>
  <c r="U42" i="62"/>
  <c r="U52" i="62"/>
  <c r="U76" i="62"/>
  <c r="U77" i="62"/>
  <c r="U73" i="62"/>
  <c r="U51" i="62"/>
  <c r="U39" i="62"/>
  <c r="U12" i="62"/>
  <c r="U28" i="62"/>
  <c r="U32" i="62"/>
  <c r="U40" i="62"/>
  <c r="U50" i="62"/>
  <c r="U74" i="62"/>
  <c r="U78" i="62"/>
  <c r="U75" i="62"/>
  <c r="U49" i="62"/>
  <c r="U37" i="62"/>
  <c r="U8" i="61"/>
  <c r="U89" i="61"/>
  <c r="U107" i="61"/>
  <c r="U98" i="61"/>
  <c r="U108" i="61"/>
  <c r="U112" i="61"/>
  <c r="U116" i="61"/>
  <c r="U62" i="61"/>
  <c r="T76" i="72" l="1"/>
  <c r="S76" i="72"/>
  <c r="R76" i="72"/>
  <c r="Q76" i="72"/>
  <c r="T75" i="72"/>
  <c r="S75" i="72"/>
  <c r="R75" i="72"/>
  <c r="Q75" i="72"/>
  <c r="T74" i="72"/>
  <c r="Y73" i="72" s="1"/>
  <c r="S74" i="72"/>
  <c r="X73" i="72" s="1"/>
  <c r="R74" i="72"/>
  <c r="Q74" i="72"/>
  <c r="U74" i="72" s="1"/>
  <c r="T73" i="72"/>
  <c r="S73" i="72"/>
  <c r="R73" i="72"/>
  <c r="Q73" i="72"/>
  <c r="T72" i="72"/>
  <c r="S72" i="72"/>
  <c r="R72" i="72"/>
  <c r="Q72" i="72"/>
  <c r="T71" i="72"/>
  <c r="S71" i="72"/>
  <c r="R71" i="72"/>
  <c r="Q71" i="72"/>
  <c r="T70" i="72"/>
  <c r="S70" i="72"/>
  <c r="R70" i="72"/>
  <c r="Q70" i="72"/>
  <c r="T69" i="72"/>
  <c r="S69" i="72"/>
  <c r="R69" i="72"/>
  <c r="Q69" i="72"/>
  <c r="T68" i="72"/>
  <c r="S68" i="72"/>
  <c r="R68" i="72"/>
  <c r="Q68" i="72"/>
  <c r="T67" i="72"/>
  <c r="S67" i="72"/>
  <c r="R67" i="72"/>
  <c r="Q67" i="72"/>
  <c r="T66" i="72"/>
  <c r="S66" i="72"/>
  <c r="R66" i="72"/>
  <c r="Q66" i="72"/>
  <c r="T65" i="72"/>
  <c r="S65" i="72"/>
  <c r="R65" i="72"/>
  <c r="Q65" i="72"/>
  <c r="T64" i="72"/>
  <c r="Y63" i="72" s="1"/>
  <c r="S64" i="72"/>
  <c r="X63" i="72" s="1"/>
  <c r="R64" i="72"/>
  <c r="W63" i="72" s="1"/>
  <c r="Q64" i="72"/>
  <c r="T63" i="72"/>
  <c r="S63" i="72"/>
  <c r="R63" i="72"/>
  <c r="Q63" i="72"/>
  <c r="T62" i="72"/>
  <c r="S62" i="72"/>
  <c r="R62" i="72"/>
  <c r="Q62" i="72"/>
  <c r="T61" i="72"/>
  <c r="S61" i="72"/>
  <c r="R61" i="72"/>
  <c r="Q61" i="72"/>
  <c r="T60" i="72"/>
  <c r="S60" i="72"/>
  <c r="R60" i="72"/>
  <c r="Q60" i="72"/>
  <c r="T59" i="72"/>
  <c r="S59" i="72"/>
  <c r="R59" i="72"/>
  <c r="Q59" i="72"/>
  <c r="T58" i="72"/>
  <c r="S58" i="72"/>
  <c r="R58" i="72"/>
  <c r="Q58" i="72"/>
  <c r="T57" i="72"/>
  <c r="S57" i="72"/>
  <c r="R57" i="72"/>
  <c r="Q57" i="72"/>
  <c r="T56" i="72"/>
  <c r="S56" i="72"/>
  <c r="R56" i="72"/>
  <c r="Q56" i="72"/>
  <c r="T55" i="72"/>
  <c r="S55" i="72"/>
  <c r="R55" i="72"/>
  <c r="Q55" i="72"/>
  <c r="T54" i="72"/>
  <c r="S54" i="72"/>
  <c r="R54" i="72"/>
  <c r="Q54" i="72"/>
  <c r="T53" i="72"/>
  <c r="S53" i="72"/>
  <c r="R53" i="72"/>
  <c r="Q53" i="72"/>
  <c r="T52" i="72"/>
  <c r="S52" i="72"/>
  <c r="R52" i="72"/>
  <c r="Q52" i="72"/>
  <c r="T51" i="72"/>
  <c r="S51" i="72"/>
  <c r="R51" i="72"/>
  <c r="Q51" i="72"/>
  <c r="T50" i="72"/>
  <c r="S50" i="72"/>
  <c r="R50" i="72"/>
  <c r="Q50" i="72"/>
  <c r="T49" i="72"/>
  <c r="S49" i="72"/>
  <c r="R49" i="72"/>
  <c r="Q49" i="72"/>
  <c r="T48" i="72"/>
  <c r="S48" i="72"/>
  <c r="R48" i="72"/>
  <c r="Q48" i="72"/>
  <c r="T47" i="72"/>
  <c r="S47" i="72"/>
  <c r="R47" i="72"/>
  <c r="Q47" i="72"/>
  <c r="T46" i="72"/>
  <c r="S46" i="72"/>
  <c r="R46" i="72"/>
  <c r="Q46" i="72"/>
  <c r="T45" i="72"/>
  <c r="S45" i="72"/>
  <c r="R45" i="72"/>
  <c r="Q45" i="72"/>
  <c r="U44" i="72"/>
  <c r="S43" i="72"/>
  <c r="R43" i="72"/>
  <c r="Q43" i="72"/>
  <c r="T42" i="72"/>
  <c r="S42" i="72"/>
  <c r="R42" i="72"/>
  <c r="Q42" i="72"/>
  <c r="T41" i="72"/>
  <c r="S41" i="72"/>
  <c r="R41" i="72"/>
  <c r="Q41" i="72"/>
  <c r="T40" i="72"/>
  <c r="S40" i="72"/>
  <c r="R40" i="72"/>
  <c r="Q40" i="72"/>
  <c r="T39" i="72"/>
  <c r="S39" i="72"/>
  <c r="R39" i="72"/>
  <c r="Q39" i="72"/>
  <c r="I39" i="72"/>
  <c r="T38" i="72"/>
  <c r="S38" i="72"/>
  <c r="R38" i="72"/>
  <c r="Q38" i="72"/>
  <c r="T37" i="72"/>
  <c r="S37" i="72"/>
  <c r="R37" i="72"/>
  <c r="Q37" i="72"/>
  <c r="T36" i="72"/>
  <c r="S36" i="72"/>
  <c r="R36" i="72"/>
  <c r="Q36" i="72"/>
  <c r="T35" i="72"/>
  <c r="S35" i="72"/>
  <c r="R35" i="72"/>
  <c r="Q35" i="72"/>
  <c r="T34" i="72"/>
  <c r="S34" i="72"/>
  <c r="R34" i="72"/>
  <c r="Q34" i="72"/>
  <c r="T33" i="72"/>
  <c r="S33" i="72"/>
  <c r="R33" i="72"/>
  <c r="Q33" i="72"/>
  <c r="I33" i="72"/>
  <c r="T32" i="72"/>
  <c r="S32" i="72"/>
  <c r="R32" i="72"/>
  <c r="Q32" i="72"/>
  <c r="T31" i="72"/>
  <c r="S31" i="72"/>
  <c r="R31" i="72"/>
  <c r="Q31" i="72"/>
  <c r="T30" i="72"/>
  <c r="S30" i="72"/>
  <c r="R30" i="72"/>
  <c r="Q30" i="72"/>
  <c r="T29" i="72"/>
  <c r="S29" i="72"/>
  <c r="R29" i="72"/>
  <c r="Q29" i="72"/>
  <c r="T28" i="72"/>
  <c r="S28" i="72"/>
  <c r="R28" i="72"/>
  <c r="Q28" i="72"/>
  <c r="T27" i="72"/>
  <c r="S27" i="72"/>
  <c r="R27" i="72"/>
  <c r="Q27" i="72"/>
  <c r="I27" i="72"/>
  <c r="T26" i="72"/>
  <c r="Y25" i="72" s="1"/>
  <c r="S26" i="72"/>
  <c r="X25" i="72" s="1"/>
  <c r="R26" i="72"/>
  <c r="W25" i="72" s="1"/>
  <c r="Q26" i="72"/>
  <c r="T25" i="72"/>
  <c r="S25" i="72"/>
  <c r="R25" i="72"/>
  <c r="Q25" i="72"/>
  <c r="T24" i="72"/>
  <c r="Y23" i="72" s="1"/>
  <c r="S24" i="72"/>
  <c r="X23" i="72" s="1"/>
  <c r="R24" i="72"/>
  <c r="W23" i="72" s="1"/>
  <c r="Q24" i="72"/>
  <c r="V23" i="72" s="1"/>
  <c r="T23" i="72"/>
  <c r="S23" i="72"/>
  <c r="R23" i="72"/>
  <c r="Q23" i="72"/>
  <c r="T22" i="72"/>
  <c r="Y21" i="72" s="1"/>
  <c r="S22" i="72"/>
  <c r="X21" i="72" s="1"/>
  <c r="R22" i="72"/>
  <c r="W21" i="72" s="1"/>
  <c r="Q22" i="72"/>
  <c r="T21" i="72"/>
  <c r="S21" i="72"/>
  <c r="R21" i="72"/>
  <c r="Q21" i="72"/>
  <c r="T20" i="72"/>
  <c r="Y19" i="72" s="1"/>
  <c r="S20" i="72"/>
  <c r="X19" i="72" s="1"/>
  <c r="R20" i="72"/>
  <c r="W19" i="72" s="1"/>
  <c r="Q20" i="72"/>
  <c r="T19" i="72"/>
  <c r="S19" i="72"/>
  <c r="R19" i="72"/>
  <c r="Q19" i="72"/>
  <c r="T18" i="72"/>
  <c r="Y17" i="72" s="1"/>
  <c r="S18" i="72"/>
  <c r="X17" i="72" s="1"/>
  <c r="R18" i="72"/>
  <c r="V17" i="72"/>
  <c r="T17" i="72"/>
  <c r="S17" i="72"/>
  <c r="R17" i="72"/>
  <c r="Q17" i="72"/>
  <c r="T16" i="72"/>
  <c r="Y15" i="72" s="1"/>
  <c r="S16" i="72"/>
  <c r="R16" i="72"/>
  <c r="W15" i="72" s="1"/>
  <c r="V15" i="72"/>
  <c r="T15" i="72"/>
  <c r="S15" i="72"/>
  <c r="R15" i="72"/>
  <c r="Q15" i="72"/>
  <c r="T14" i="72"/>
  <c r="Y13" i="72" s="1"/>
  <c r="S14" i="72"/>
  <c r="X13" i="72" s="1"/>
  <c r="R14" i="72"/>
  <c r="W13" i="72" s="1"/>
  <c r="Q14" i="72"/>
  <c r="T13" i="72"/>
  <c r="S13" i="72"/>
  <c r="R13" i="72"/>
  <c r="Q13" i="72"/>
  <c r="T12" i="72"/>
  <c r="Y11" i="72" s="1"/>
  <c r="S12" i="72"/>
  <c r="X11" i="72" s="1"/>
  <c r="R12" i="72"/>
  <c r="W11" i="72" s="1"/>
  <c r="Q12" i="72"/>
  <c r="T11" i="72"/>
  <c r="S11" i="72"/>
  <c r="R11" i="72"/>
  <c r="Q11" i="72"/>
  <c r="T10" i="72"/>
  <c r="Y9" i="72" s="1"/>
  <c r="S10" i="72"/>
  <c r="X9" i="72" s="1"/>
  <c r="R10" i="72"/>
  <c r="W9" i="72" s="1"/>
  <c r="Q10" i="72"/>
  <c r="T9" i="72"/>
  <c r="S9" i="72"/>
  <c r="R9" i="72"/>
  <c r="Q9" i="72"/>
  <c r="T8" i="72"/>
  <c r="Y7" i="72" s="1"/>
  <c r="S8" i="72"/>
  <c r="X7" i="72" s="1"/>
  <c r="R8" i="72"/>
  <c r="V7" i="72"/>
  <c r="T7" i="72"/>
  <c r="S7" i="72"/>
  <c r="R7" i="72"/>
  <c r="Q7" i="72"/>
  <c r="T6" i="72"/>
  <c r="Y5" i="72" s="1"/>
  <c r="S6" i="72"/>
  <c r="X5" i="72" s="1"/>
  <c r="R6" i="72"/>
  <c r="W5" i="72" s="1"/>
  <c r="Q6" i="72"/>
  <c r="V5" i="72" s="1"/>
  <c r="T5" i="72"/>
  <c r="S5" i="72"/>
  <c r="R5" i="72"/>
  <c r="Q5" i="72"/>
  <c r="T4" i="72"/>
  <c r="Y3" i="72" s="1"/>
  <c r="S4" i="72"/>
  <c r="R4" i="72"/>
  <c r="Q4" i="72"/>
  <c r="V3" i="72" s="1"/>
  <c r="T3" i="72"/>
  <c r="S3" i="72"/>
  <c r="R3" i="72"/>
  <c r="Q3" i="72"/>
  <c r="X59" i="72" l="1"/>
  <c r="X65" i="72"/>
  <c r="Y65" i="72"/>
  <c r="W45" i="72"/>
  <c r="W51" i="72"/>
  <c r="W69" i="72"/>
  <c r="X45" i="72"/>
  <c r="X51" i="72"/>
  <c r="V59" i="72"/>
  <c r="U55" i="72"/>
  <c r="U59" i="72"/>
  <c r="Y51" i="72"/>
  <c r="Y69" i="72"/>
  <c r="W55" i="72"/>
  <c r="X55" i="72"/>
  <c r="U57" i="72"/>
  <c r="W73" i="72"/>
  <c r="V65" i="72"/>
  <c r="X69" i="72"/>
  <c r="U75" i="72"/>
  <c r="U9" i="72"/>
  <c r="U38" i="72"/>
  <c r="U8" i="72"/>
  <c r="U12" i="72"/>
  <c r="U21" i="72"/>
  <c r="U64" i="72"/>
  <c r="U5" i="72"/>
  <c r="U14" i="72"/>
  <c r="U36" i="72"/>
  <c r="U40" i="72"/>
  <c r="Y45" i="72"/>
  <c r="U11" i="72"/>
  <c r="U22" i="72"/>
  <c r="U61" i="72"/>
  <c r="U35" i="72"/>
  <c r="U37" i="72"/>
  <c r="U51" i="72"/>
  <c r="U63" i="72"/>
  <c r="U67" i="72"/>
  <c r="U17" i="72"/>
  <c r="U19" i="72"/>
  <c r="V45" i="72"/>
  <c r="U50" i="72"/>
  <c r="U52" i="72"/>
  <c r="U48" i="72"/>
  <c r="W3" i="72"/>
  <c r="U7" i="72"/>
  <c r="U10" i="72"/>
  <c r="V11" i="72"/>
  <c r="I11" i="72" s="1"/>
  <c r="U16" i="72"/>
  <c r="U23" i="72"/>
  <c r="U26" i="72"/>
  <c r="U47" i="72"/>
  <c r="U49" i="72"/>
  <c r="U54" i="72"/>
  <c r="U56" i="72"/>
  <c r="V55" i="72"/>
  <c r="U70" i="72"/>
  <c r="U72" i="72"/>
  <c r="V73" i="72"/>
  <c r="U13" i="72"/>
  <c r="U18" i="72"/>
  <c r="U28" i="72"/>
  <c r="U30" i="72"/>
  <c r="U39" i="72"/>
  <c r="U41" i="72"/>
  <c r="U43" i="72"/>
  <c r="U65" i="72"/>
  <c r="Y55" i="72"/>
  <c r="U15" i="72"/>
  <c r="U20" i="72"/>
  <c r="U24" i="72"/>
  <c r="U32" i="72"/>
  <c r="U34" i="72"/>
  <c r="U60" i="72"/>
  <c r="U62" i="72"/>
  <c r="U69" i="72"/>
  <c r="U53" i="72"/>
  <c r="U71" i="72"/>
  <c r="U73" i="72"/>
  <c r="U76" i="72"/>
  <c r="U25" i="72"/>
  <c r="U27" i="72"/>
  <c r="U29" i="72"/>
  <c r="U31" i="72"/>
  <c r="U42" i="72"/>
  <c r="U45" i="72"/>
  <c r="V51" i="72"/>
  <c r="Y59" i="72"/>
  <c r="W7" i="72"/>
  <c r="I7" i="72" s="1"/>
  <c r="X15" i="72"/>
  <c r="I15" i="72" s="1"/>
  <c r="U33" i="72"/>
  <c r="U66" i="72"/>
  <c r="U68" i="72"/>
  <c r="I5" i="72"/>
  <c r="I23" i="72"/>
  <c r="U6" i="72"/>
  <c r="U58" i="72"/>
  <c r="W59" i="72"/>
  <c r="V63" i="72"/>
  <c r="I63" i="72" s="1"/>
  <c r="W65" i="72"/>
  <c r="V69" i="72"/>
  <c r="U4" i="72"/>
  <c r="W17" i="72"/>
  <c r="I17" i="72" s="1"/>
  <c r="U46" i="72"/>
  <c r="U3" i="72"/>
  <c r="X3" i="72"/>
  <c r="V13" i="72"/>
  <c r="I13" i="72" s="1"/>
  <c r="V25" i="72"/>
  <c r="I25" i="72" s="1"/>
  <c r="V9" i="72"/>
  <c r="I9" i="72" s="1"/>
  <c r="V21" i="72"/>
  <c r="I21" i="72" s="1"/>
  <c r="V19" i="72"/>
  <c r="I19" i="72" s="1"/>
  <c r="I51" i="72" l="1"/>
  <c r="I65" i="72"/>
  <c r="I73" i="72"/>
  <c r="I45" i="72"/>
  <c r="I69" i="72"/>
  <c r="I55" i="72"/>
  <c r="I59" i="72"/>
  <c r="I3" i="72"/>
  <c r="S54" i="71"/>
  <c r="R54" i="71"/>
  <c r="Q54" i="71"/>
  <c r="S53" i="71"/>
  <c r="R53" i="71"/>
  <c r="Q53" i="71"/>
  <c r="T52" i="71"/>
  <c r="S52" i="71"/>
  <c r="R52" i="71"/>
  <c r="Q52" i="71"/>
  <c r="T51" i="71"/>
  <c r="S51" i="71"/>
  <c r="R51" i="71"/>
  <c r="Q51" i="71"/>
  <c r="T50" i="71"/>
  <c r="S50" i="71"/>
  <c r="R50" i="71"/>
  <c r="Q50" i="71"/>
  <c r="T49" i="71"/>
  <c r="S49" i="71"/>
  <c r="R49" i="71"/>
  <c r="Q49" i="71"/>
  <c r="T48" i="71"/>
  <c r="S48" i="71"/>
  <c r="R48" i="71"/>
  <c r="W47" i="71" s="1"/>
  <c r="Q48" i="71"/>
  <c r="V47" i="71" s="1"/>
  <c r="T47" i="71"/>
  <c r="S47" i="71"/>
  <c r="R47" i="71"/>
  <c r="Q47" i="71"/>
  <c r="T46" i="71"/>
  <c r="S46" i="71"/>
  <c r="R46" i="71"/>
  <c r="Q46" i="71"/>
  <c r="T45" i="71"/>
  <c r="S45" i="71"/>
  <c r="Q45" i="71"/>
  <c r="T44" i="71"/>
  <c r="S44" i="71"/>
  <c r="R44" i="71"/>
  <c r="Q44" i="71"/>
  <c r="T43" i="71"/>
  <c r="S43" i="71"/>
  <c r="R43" i="71"/>
  <c r="Q43" i="71"/>
  <c r="T42" i="71"/>
  <c r="S42" i="71"/>
  <c r="R42" i="71"/>
  <c r="Q42" i="71"/>
  <c r="T41" i="71"/>
  <c r="S41" i="71"/>
  <c r="R41" i="71"/>
  <c r="Q41" i="71"/>
  <c r="T40" i="71"/>
  <c r="S40" i="71"/>
  <c r="R40" i="71"/>
  <c r="Q40" i="71"/>
  <c r="T39" i="71"/>
  <c r="S39" i="71"/>
  <c r="R39" i="71"/>
  <c r="Q39" i="71"/>
  <c r="T38" i="71"/>
  <c r="Y35" i="71" s="1"/>
  <c r="S38" i="71"/>
  <c r="X35" i="71" s="1"/>
  <c r="R38" i="71"/>
  <c r="W35" i="71" s="1"/>
  <c r="Q38" i="71"/>
  <c r="T37" i="71"/>
  <c r="S37" i="71"/>
  <c r="R37" i="71"/>
  <c r="Q37" i="71"/>
  <c r="T34" i="71"/>
  <c r="S34" i="71"/>
  <c r="R34" i="71"/>
  <c r="Q34" i="71"/>
  <c r="T33" i="71"/>
  <c r="S33" i="71"/>
  <c r="R33" i="71"/>
  <c r="Q33" i="71"/>
  <c r="T32" i="71"/>
  <c r="S32" i="71"/>
  <c r="R32" i="71"/>
  <c r="Q32" i="71"/>
  <c r="T31" i="71"/>
  <c r="S31" i="71"/>
  <c r="R31" i="71"/>
  <c r="Q31" i="71"/>
  <c r="T30" i="71"/>
  <c r="S30" i="71"/>
  <c r="R30" i="71"/>
  <c r="Q30" i="71"/>
  <c r="T29" i="71"/>
  <c r="S29" i="71"/>
  <c r="R29" i="71"/>
  <c r="Q29" i="71"/>
  <c r="T28" i="71"/>
  <c r="S28" i="71"/>
  <c r="R28" i="71"/>
  <c r="Q28" i="71"/>
  <c r="T27" i="71"/>
  <c r="S27" i="71"/>
  <c r="R27" i="71"/>
  <c r="Q27" i="71"/>
  <c r="T26" i="71"/>
  <c r="S26" i="71"/>
  <c r="R26" i="71"/>
  <c r="Q26" i="71"/>
  <c r="T25" i="71"/>
  <c r="S25" i="71"/>
  <c r="R25" i="71"/>
  <c r="Q25" i="71"/>
  <c r="T24" i="71"/>
  <c r="S24" i="71"/>
  <c r="R24" i="71"/>
  <c r="Q24" i="71"/>
  <c r="T23" i="71"/>
  <c r="S23" i="71"/>
  <c r="R23" i="71"/>
  <c r="Q23" i="71"/>
  <c r="T22" i="71"/>
  <c r="S22" i="71"/>
  <c r="R22" i="71"/>
  <c r="Q22" i="71"/>
  <c r="T21" i="71"/>
  <c r="S21" i="71"/>
  <c r="R21" i="71"/>
  <c r="Q21" i="71"/>
  <c r="T20" i="71"/>
  <c r="S20" i="71"/>
  <c r="R20" i="71"/>
  <c r="Q20" i="71"/>
  <c r="T19" i="71"/>
  <c r="S19" i="71"/>
  <c r="R19" i="71"/>
  <c r="Q19" i="71"/>
  <c r="T18" i="71"/>
  <c r="S18" i="71"/>
  <c r="R18" i="71"/>
  <c r="Q18" i="71"/>
  <c r="T17" i="71"/>
  <c r="S17" i="71"/>
  <c r="R17" i="71"/>
  <c r="Q17" i="71"/>
  <c r="T16" i="71"/>
  <c r="S16" i="71"/>
  <c r="R16" i="71"/>
  <c r="Q16" i="71"/>
  <c r="T15" i="71"/>
  <c r="S15" i="71"/>
  <c r="R15" i="71"/>
  <c r="Q15" i="71"/>
  <c r="T14" i="71"/>
  <c r="S14" i="71"/>
  <c r="R14" i="71"/>
  <c r="Q14" i="71"/>
  <c r="T13" i="71"/>
  <c r="S13" i="71"/>
  <c r="R13" i="71"/>
  <c r="Q13" i="71"/>
  <c r="T12" i="71"/>
  <c r="S12" i="71"/>
  <c r="R12" i="71"/>
  <c r="Q12" i="71"/>
  <c r="T11" i="71"/>
  <c r="S11" i="71"/>
  <c r="R11" i="71"/>
  <c r="Q11" i="71"/>
  <c r="T10" i="71"/>
  <c r="S10" i="71"/>
  <c r="R10" i="71"/>
  <c r="Q10" i="71"/>
  <c r="T9" i="71"/>
  <c r="S9" i="71"/>
  <c r="R9" i="71"/>
  <c r="Q9" i="71"/>
  <c r="T8" i="71"/>
  <c r="S8" i="71"/>
  <c r="R8" i="71"/>
  <c r="Q8" i="71"/>
  <c r="T7" i="71"/>
  <c r="S7" i="71"/>
  <c r="R7" i="71"/>
  <c r="Q7" i="71"/>
  <c r="T6" i="71"/>
  <c r="S6" i="71"/>
  <c r="R6" i="71"/>
  <c r="Q6" i="71"/>
  <c r="T5" i="71"/>
  <c r="S5" i="71"/>
  <c r="R5" i="71"/>
  <c r="Q5" i="71"/>
  <c r="T4" i="71"/>
  <c r="S4" i="71"/>
  <c r="R4" i="71"/>
  <c r="Q4" i="71"/>
  <c r="T3" i="71"/>
  <c r="S3" i="71"/>
  <c r="R3" i="71"/>
  <c r="Q3" i="71"/>
  <c r="Y47" i="71" l="1"/>
  <c r="X47" i="71"/>
  <c r="W31" i="71"/>
  <c r="W15" i="71"/>
  <c r="V31" i="71"/>
  <c r="Y31" i="71"/>
  <c r="X31" i="71"/>
  <c r="X15" i="71"/>
  <c r="Y7" i="71"/>
  <c r="Y15" i="71"/>
  <c r="W7" i="71"/>
  <c r="V7" i="71"/>
  <c r="U54" i="71"/>
  <c r="U29" i="71"/>
  <c r="U33" i="71"/>
  <c r="U45" i="71"/>
  <c r="U24" i="71"/>
  <c r="U26" i="71"/>
  <c r="U28" i="71"/>
  <c r="U49" i="71"/>
  <c r="U22" i="71"/>
  <c r="U7" i="71"/>
  <c r="X23" i="71"/>
  <c r="U30" i="71"/>
  <c r="U46" i="71"/>
  <c r="U34" i="71"/>
  <c r="W43" i="71"/>
  <c r="X43" i="71"/>
  <c r="U37" i="71"/>
  <c r="Y43" i="71"/>
  <c r="U5" i="71"/>
  <c r="W23" i="71"/>
  <c r="U44" i="71"/>
  <c r="U48" i="71"/>
  <c r="U53" i="71"/>
  <c r="U11" i="71"/>
  <c r="U13" i="71"/>
  <c r="U15" i="71"/>
  <c r="U32" i="71"/>
  <c r="U39" i="71"/>
  <c r="U17" i="71"/>
  <c r="U19" i="71"/>
  <c r="U21" i="71"/>
  <c r="Y23" i="71"/>
  <c r="U42" i="71"/>
  <c r="U6" i="71"/>
  <c r="U9" i="71"/>
  <c r="U23" i="71"/>
  <c r="U25" i="71"/>
  <c r="U27" i="71"/>
  <c r="U40" i="71"/>
  <c r="U52" i="71"/>
  <c r="X7" i="71"/>
  <c r="U12" i="71"/>
  <c r="U14" i="71"/>
  <c r="U31" i="71"/>
  <c r="U38" i="71"/>
  <c r="U41" i="71"/>
  <c r="U47" i="71"/>
  <c r="U51" i="71"/>
  <c r="U10" i="71"/>
  <c r="U18" i="71"/>
  <c r="U20" i="71"/>
  <c r="U43" i="71"/>
  <c r="U8" i="71"/>
  <c r="U50" i="71"/>
  <c r="V23" i="71"/>
  <c r="U3" i="71"/>
  <c r="V35" i="71"/>
  <c r="I35" i="71" s="1"/>
  <c r="U4" i="71"/>
  <c r="V15" i="71"/>
  <c r="U16" i="71"/>
  <c r="V43" i="71"/>
  <c r="I15" i="71" l="1"/>
  <c r="I7" i="71"/>
  <c r="I43" i="71"/>
  <c r="I23" i="71"/>
  <c r="I31" i="71"/>
  <c r="S80" i="62" l="1"/>
  <c r="R80" i="62"/>
  <c r="Q80" i="62"/>
  <c r="Q27" i="65" l="1"/>
  <c r="U27" i="65" s="1"/>
  <c r="T62" i="65" l="1"/>
  <c r="Y59" i="65" s="1"/>
  <c r="S62" i="65"/>
  <c r="X59" i="65" s="1"/>
  <c r="R62" i="65"/>
  <c r="W59" i="65" s="1"/>
  <c r="Q62" i="65"/>
  <c r="T58" i="65"/>
  <c r="S58" i="65"/>
  <c r="X55" i="65" s="1"/>
  <c r="R58" i="65"/>
  <c r="W55" i="65" s="1"/>
  <c r="Q58" i="65"/>
  <c r="T54" i="65"/>
  <c r="S54" i="65"/>
  <c r="R54" i="65"/>
  <c r="Q54" i="65"/>
  <c r="T52" i="65"/>
  <c r="S52" i="65"/>
  <c r="R52" i="65"/>
  <c r="Q52" i="65"/>
  <c r="T48" i="65"/>
  <c r="S48" i="65"/>
  <c r="R48" i="65"/>
  <c r="Q48" i="65"/>
  <c r="R47" i="65"/>
  <c r="Q47" i="65"/>
  <c r="T46" i="65"/>
  <c r="S46" i="65"/>
  <c r="R46" i="65"/>
  <c r="Q46" i="65"/>
  <c r="I45" i="65" s="1"/>
  <c r="T45" i="65"/>
  <c r="Q45" i="65"/>
  <c r="T44" i="65"/>
  <c r="S44" i="65"/>
  <c r="R44" i="65"/>
  <c r="Q44" i="65"/>
  <c r="R43" i="65"/>
  <c r="Q43" i="65"/>
  <c r="T42" i="65"/>
  <c r="S42" i="65"/>
  <c r="R42" i="65"/>
  <c r="Q42" i="65"/>
  <c r="T40" i="65"/>
  <c r="S40" i="65"/>
  <c r="R40" i="65"/>
  <c r="Q40" i="65"/>
  <c r="Q39" i="65"/>
  <c r="T38" i="65"/>
  <c r="S38" i="65"/>
  <c r="R38" i="65"/>
  <c r="Q38" i="65"/>
  <c r="R37" i="65"/>
  <c r="Q37" i="65"/>
  <c r="T36" i="65"/>
  <c r="S36" i="65"/>
  <c r="R36" i="65"/>
  <c r="Q36" i="65"/>
  <c r="S35" i="65"/>
  <c r="R35" i="65"/>
  <c r="Q35" i="65"/>
  <c r="T34" i="65"/>
  <c r="S34" i="65"/>
  <c r="R34" i="65"/>
  <c r="Q34" i="65"/>
  <c r="T32" i="65"/>
  <c r="S32" i="65"/>
  <c r="R32" i="65"/>
  <c r="Q32" i="65"/>
  <c r="T31" i="65"/>
  <c r="S31" i="65"/>
  <c r="R31" i="65"/>
  <c r="Q31" i="65"/>
  <c r="T30" i="65"/>
  <c r="S30" i="65"/>
  <c r="R30" i="65"/>
  <c r="Q30" i="65"/>
  <c r="T29" i="65"/>
  <c r="S29" i="65"/>
  <c r="R29" i="65"/>
  <c r="Q29" i="65"/>
  <c r="T26" i="65"/>
  <c r="S26" i="65"/>
  <c r="R26" i="65"/>
  <c r="Q26" i="65"/>
  <c r="T25" i="65"/>
  <c r="S25" i="65"/>
  <c r="R25" i="65"/>
  <c r="Q25" i="65"/>
  <c r="T24" i="65"/>
  <c r="S24" i="65"/>
  <c r="R24" i="65"/>
  <c r="Q24" i="65"/>
  <c r="T23" i="65"/>
  <c r="S23" i="65"/>
  <c r="R23" i="65"/>
  <c r="Q23" i="65"/>
  <c r="T22" i="65"/>
  <c r="S22" i="65"/>
  <c r="R22" i="65"/>
  <c r="Q22" i="65"/>
  <c r="T21" i="65"/>
  <c r="S21" i="65"/>
  <c r="R21" i="65"/>
  <c r="Q21" i="65"/>
  <c r="T20" i="65"/>
  <c r="S20" i="65"/>
  <c r="R20" i="65"/>
  <c r="T19" i="65"/>
  <c r="S19" i="65"/>
  <c r="R19" i="65"/>
  <c r="T18" i="65"/>
  <c r="S18" i="65"/>
  <c r="R18" i="65"/>
  <c r="T17" i="65"/>
  <c r="S17" i="65"/>
  <c r="R17" i="65"/>
  <c r="T16" i="65"/>
  <c r="S16" i="65"/>
  <c r="R16" i="65"/>
  <c r="T15" i="65"/>
  <c r="S15" i="65"/>
  <c r="R15" i="65"/>
  <c r="T14" i="65"/>
  <c r="S14" i="65"/>
  <c r="R14" i="65"/>
  <c r="Q14" i="65"/>
  <c r="T13" i="65"/>
  <c r="S13" i="65"/>
  <c r="R13" i="65"/>
  <c r="Q13" i="65"/>
  <c r="T12" i="65"/>
  <c r="S12" i="65"/>
  <c r="R12" i="65"/>
  <c r="Q12" i="65"/>
  <c r="T11" i="65"/>
  <c r="S11" i="65"/>
  <c r="R11" i="65"/>
  <c r="Q11" i="65"/>
  <c r="T10" i="65"/>
  <c r="S10" i="65"/>
  <c r="R10" i="65"/>
  <c r="Q10" i="65"/>
  <c r="T9" i="65"/>
  <c r="S9" i="65"/>
  <c r="R9" i="65"/>
  <c r="Q9" i="65"/>
  <c r="T8" i="65"/>
  <c r="S8" i="65"/>
  <c r="R8" i="65"/>
  <c r="Q8" i="65"/>
  <c r="T7" i="65"/>
  <c r="S7" i="65"/>
  <c r="R7" i="65"/>
  <c r="Q7" i="65"/>
  <c r="T6" i="65"/>
  <c r="S6" i="65"/>
  <c r="R6" i="65"/>
  <c r="Q6" i="65"/>
  <c r="T5" i="65"/>
  <c r="S5" i="65"/>
  <c r="R5" i="65"/>
  <c r="Q5" i="65"/>
  <c r="T4" i="65"/>
  <c r="S4" i="65"/>
  <c r="R4" i="65"/>
  <c r="Q4" i="65"/>
  <c r="T3" i="65"/>
  <c r="S3" i="65"/>
  <c r="R3" i="65"/>
  <c r="Q3" i="65"/>
  <c r="W51" i="65" l="1"/>
  <c r="X31" i="65"/>
  <c r="Y31" i="65"/>
  <c r="Y51" i="65"/>
  <c r="U42" i="65"/>
  <c r="X15" i="65"/>
  <c r="Y15" i="65"/>
  <c r="U44" i="65"/>
  <c r="W9" i="65"/>
  <c r="V9" i="65"/>
  <c r="U26" i="65"/>
  <c r="U58" i="65"/>
  <c r="U62" i="65"/>
  <c r="X51" i="65"/>
  <c r="W3" i="65"/>
  <c r="U3" i="65"/>
  <c r="Y39" i="65"/>
  <c r="X39" i="65"/>
  <c r="W39" i="65"/>
  <c r="U24" i="65"/>
  <c r="V25" i="65"/>
  <c r="Y3" i="65"/>
  <c r="U25" i="65"/>
  <c r="U31" i="65"/>
  <c r="U33" i="65"/>
  <c r="V39" i="65"/>
  <c r="U10" i="65"/>
  <c r="Y9" i="65"/>
  <c r="U46" i="65"/>
  <c r="U17" i="65"/>
  <c r="U19" i="65"/>
  <c r="U21" i="65"/>
  <c r="U8" i="65"/>
  <c r="U36" i="65"/>
  <c r="U38" i="65"/>
  <c r="U41" i="65"/>
  <c r="U4" i="65"/>
  <c r="U6" i="65"/>
  <c r="U11" i="65"/>
  <c r="U13" i="65"/>
  <c r="U15" i="65"/>
  <c r="I21" i="65"/>
  <c r="U52" i="65"/>
  <c r="U54" i="65"/>
  <c r="U22" i="65"/>
  <c r="X3" i="65"/>
  <c r="U51" i="65"/>
  <c r="U29" i="65"/>
  <c r="U5" i="65"/>
  <c r="U7" i="65"/>
  <c r="U12" i="65"/>
  <c r="U14" i="65"/>
  <c r="W25" i="65"/>
  <c r="U40" i="65"/>
  <c r="U48" i="65"/>
  <c r="U57" i="65"/>
  <c r="U9" i="65"/>
  <c r="X9" i="65"/>
  <c r="U23" i="65"/>
  <c r="U30" i="65"/>
  <c r="U32" i="65"/>
  <c r="U34" i="65"/>
  <c r="W15" i="65"/>
  <c r="U18" i="65"/>
  <c r="U20" i="65"/>
  <c r="Y25" i="65"/>
  <c r="X25" i="65"/>
  <c r="W31" i="65"/>
  <c r="I49" i="65"/>
  <c r="V31" i="65"/>
  <c r="V15" i="65"/>
  <c r="U16" i="65"/>
  <c r="V3" i="65"/>
  <c r="V51" i="65"/>
  <c r="V59" i="65"/>
  <c r="V55" i="65"/>
  <c r="I55" i="65" s="1"/>
  <c r="I51" i="65" l="1"/>
  <c r="I9" i="65"/>
  <c r="I31" i="65"/>
  <c r="I15" i="65"/>
  <c r="I3" i="65"/>
  <c r="T80" i="62" l="1"/>
  <c r="Y73" i="62" s="1"/>
  <c r="X73" i="62"/>
  <c r="W73" i="62"/>
  <c r="V73" i="62"/>
  <c r="T79" i="62"/>
  <c r="S79" i="62"/>
  <c r="R79" i="62"/>
  <c r="Q79" i="62"/>
  <c r="T72" i="62"/>
  <c r="S72" i="62"/>
  <c r="R72" i="62"/>
  <c r="Q72" i="62"/>
  <c r="T71" i="62"/>
  <c r="S71" i="62"/>
  <c r="R71" i="62"/>
  <c r="Q71" i="62"/>
  <c r="T70" i="62"/>
  <c r="S70" i="62"/>
  <c r="R70" i="62"/>
  <c r="Q70" i="62"/>
  <c r="T69" i="62"/>
  <c r="S69" i="62"/>
  <c r="R69" i="62"/>
  <c r="Q69" i="62"/>
  <c r="T68" i="62"/>
  <c r="S68" i="62"/>
  <c r="R68" i="62"/>
  <c r="Q68" i="62"/>
  <c r="T67" i="62"/>
  <c r="S67" i="62"/>
  <c r="R67" i="62"/>
  <c r="Q67" i="62"/>
  <c r="T66" i="62"/>
  <c r="S66" i="62"/>
  <c r="R66" i="62"/>
  <c r="Q66" i="62"/>
  <c r="T65" i="62"/>
  <c r="S65" i="62"/>
  <c r="R65" i="62"/>
  <c r="Q65" i="62"/>
  <c r="T64" i="62"/>
  <c r="S64" i="62"/>
  <c r="R64" i="62"/>
  <c r="Q64" i="62"/>
  <c r="T63" i="62"/>
  <c r="S63" i="62"/>
  <c r="R63" i="62"/>
  <c r="Q63" i="62"/>
  <c r="T62" i="62"/>
  <c r="S62" i="62"/>
  <c r="R62" i="62"/>
  <c r="Q62" i="62"/>
  <c r="T61" i="62"/>
  <c r="S61" i="62"/>
  <c r="R61" i="62"/>
  <c r="Q61" i="62"/>
  <c r="T60" i="62"/>
  <c r="S60" i="62"/>
  <c r="R60" i="62"/>
  <c r="Q60" i="62"/>
  <c r="T59" i="62"/>
  <c r="S59" i="62"/>
  <c r="R59" i="62"/>
  <c r="T58" i="62"/>
  <c r="S58" i="62"/>
  <c r="R58" i="62"/>
  <c r="Q58" i="62"/>
  <c r="T57" i="62"/>
  <c r="S57" i="62"/>
  <c r="R57" i="62"/>
  <c r="Q57" i="62"/>
  <c r="T56" i="62"/>
  <c r="S56" i="62"/>
  <c r="R56" i="62"/>
  <c r="Q56" i="62"/>
  <c r="T55" i="62"/>
  <c r="S55" i="62"/>
  <c r="R55" i="62"/>
  <c r="Q55" i="62"/>
  <c r="T54" i="62"/>
  <c r="S54" i="62"/>
  <c r="X53" i="62" s="1"/>
  <c r="R54" i="62"/>
  <c r="W53" i="62" s="1"/>
  <c r="Q54" i="62"/>
  <c r="V53" i="62" s="1"/>
  <c r="I49" i="62" s="1"/>
  <c r="T53" i="62"/>
  <c r="S53" i="62"/>
  <c r="R53" i="62"/>
  <c r="Q53" i="62"/>
  <c r="T48" i="62"/>
  <c r="S48" i="62"/>
  <c r="R48" i="62"/>
  <c r="Q48" i="62"/>
  <c r="T47" i="62"/>
  <c r="S47" i="62"/>
  <c r="R47" i="62"/>
  <c r="Q47" i="62"/>
  <c r="T46" i="62"/>
  <c r="S46" i="62"/>
  <c r="R46" i="62"/>
  <c r="Q46" i="62"/>
  <c r="T45" i="62"/>
  <c r="S45" i="62"/>
  <c r="R45" i="62"/>
  <c r="Q45" i="62"/>
  <c r="T44" i="62"/>
  <c r="S44" i="62"/>
  <c r="R44" i="62"/>
  <c r="Q44" i="62"/>
  <c r="T43" i="62"/>
  <c r="S43" i="62"/>
  <c r="R43" i="62"/>
  <c r="T41" i="62"/>
  <c r="S41" i="62"/>
  <c r="R41" i="62"/>
  <c r="Q41" i="62"/>
  <c r="T36" i="62"/>
  <c r="S36" i="62"/>
  <c r="R36" i="62"/>
  <c r="Q36" i="62"/>
  <c r="T35" i="62"/>
  <c r="S35" i="62"/>
  <c r="R35" i="62"/>
  <c r="Q35" i="62"/>
  <c r="T34" i="62"/>
  <c r="S34" i="62"/>
  <c r="R34" i="62"/>
  <c r="Q34" i="62"/>
  <c r="T33" i="62"/>
  <c r="S33" i="62"/>
  <c r="R33" i="62"/>
  <c r="Q33" i="62"/>
  <c r="X29" i="62"/>
  <c r="W29" i="62"/>
  <c r="T31" i="62"/>
  <c r="S31" i="62"/>
  <c r="R31" i="62"/>
  <c r="Q31" i="62"/>
  <c r="T29" i="62"/>
  <c r="S29" i="62"/>
  <c r="R29" i="62"/>
  <c r="T27" i="62"/>
  <c r="S27" i="62"/>
  <c r="R27" i="62"/>
  <c r="Q27" i="62"/>
  <c r="T25" i="62"/>
  <c r="S25" i="62"/>
  <c r="R25" i="62"/>
  <c r="Q25" i="62"/>
  <c r="T22" i="62"/>
  <c r="S22" i="62"/>
  <c r="R22" i="62"/>
  <c r="Q22" i="62"/>
  <c r="T21" i="62"/>
  <c r="S21" i="62"/>
  <c r="R21" i="62"/>
  <c r="Q21" i="62"/>
  <c r="T20" i="62"/>
  <c r="S20" i="62"/>
  <c r="R20" i="62"/>
  <c r="Q20" i="62"/>
  <c r="T19" i="62"/>
  <c r="S19" i="62"/>
  <c r="R19" i="62"/>
  <c r="Q19" i="62"/>
  <c r="T18" i="62"/>
  <c r="S18" i="62"/>
  <c r="R18" i="62"/>
  <c r="Q18" i="62"/>
  <c r="T17" i="62"/>
  <c r="S17" i="62"/>
  <c r="R17" i="62"/>
  <c r="Q17" i="62"/>
  <c r="T16" i="62"/>
  <c r="S16" i="62"/>
  <c r="R16" i="62"/>
  <c r="Q16" i="62"/>
  <c r="T15" i="62"/>
  <c r="S15" i="62"/>
  <c r="R15" i="62"/>
  <c r="Q15" i="62"/>
  <c r="T14" i="62"/>
  <c r="S14" i="62"/>
  <c r="R14" i="62"/>
  <c r="Q14" i="62"/>
  <c r="T13" i="62"/>
  <c r="S13" i="62"/>
  <c r="R13" i="62"/>
  <c r="Q13" i="62"/>
  <c r="T11" i="62"/>
  <c r="S11" i="62"/>
  <c r="Q11" i="62"/>
  <c r="T10" i="62"/>
  <c r="Y9" i="62" s="1"/>
  <c r="S10" i="62"/>
  <c r="X9" i="62" s="1"/>
  <c r="R10" i="62"/>
  <c r="W9" i="62" s="1"/>
  <c r="Q10" i="62"/>
  <c r="T9" i="62"/>
  <c r="S9" i="62"/>
  <c r="R9" i="62"/>
  <c r="Q9" i="62"/>
  <c r="T8" i="62"/>
  <c r="S8" i="62"/>
  <c r="R8" i="62"/>
  <c r="Q8" i="62"/>
  <c r="T7" i="62"/>
  <c r="S7" i="62"/>
  <c r="R7" i="62"/>
  <c r="Q7" i="62"/>
  <c r="T5" i="62"/>
  <c r="S5" i="62"/>
  <c r="R5" i="62"/>
  <c r="Q5" i="62"/>
  <c r="T4" i="62"/>
  <c r="S4" i="62"/>
  <c r="R4" i="62"/>
  <c r="Q4" i="62"/>
  <c r="T3" i="62"/>
  <c r="S3" i="62"/>
  <c r="R3" i="62"/>
  <c r="Q3" i="62"/>
  <c r="T146" i="61"/>
  <c r="Y143" i="61" s="1"/>
  <c r="S146" i="61"/>
  <c r="X143" i="61" s="1"/>
  <c r="R146" i="61"/>
  <c r="W143" i="61" s="1"/>
  <c r="Q146" i="61"/>
  <c r="T145" i="61"/>
  <c r="S145" i="61"/>
  <c r="R145" i="61"/>
  <c r="Q145" i="61"/>
  <c r="T142" i="61"/>
  <c r="S142" i="61"/>
  <c r="R142" i="61"/>
  <c r="Q142" i="61"/>
  <c r="T141" i="61"/>
  <c r="S141" i="61"/>
  <c r="R141" i="61"/>
  <c r="Q141" i="61"/>
  <c r="T140" i="61"/>
  <c r="S140" i="61"/>
  <c r="R140" i="61"/>
  <c r="Q140" i="61"/>
  <c r="T139" i="61"/>
  <c r="S139" i="61"/>
  <c r="R139" i="61"/>
  <c r="Q139" i="61"/>
  <c r="T134" i="61"/>
  <c r="S134" i="61"/>
  <c r="R134" i="61"/>
  <c r="Q134" i="61"/>
  <c r="T133" i="61"/>
  <c r="S133" i="61"/>
  <c r="R133" i="61"/>
  <c r="Q133" i="61"/>
  <c r="T132" i="61"/>
  <c r="S132" i="61"/>
  <c r="R132" i="61"/>
  <c r="Q132" i="61"/>
  <c r="T131" i="61"/>
  <c r="S131" i="61"/>
  <c r="R131" i="61"/>
  <c r="Q131" i="61"/>
  <c r="T130" i="61"/>
  <c r="S130" i="61"/>
  <c r="R130" i="61"/>
  <c r="Q130" i="61"/>
  <c r="T129" i="61"/>
  <c r="S129" i="61"/>
  <c r="R129" i="61"/>
  <c r="Q129" i="61"/>
  <c r="T128" i="61"/>
  <c r="S128" i="61"/>
  <c r="R128" i="61"/>
  <c r="Q128" i="61"/>
  <c r="T127" i="61"/>
  <c r="S127" i="61"/>
  <c r="R127" i="61"/>
  <c r="Q127" i="61"/>
  <c r="T126" i="61"/>
  <c r="S126" i="61"/>
  <c r="R126" i="61"/>
  <c r="Q126" i="61"/>
  <c r="T125" i="61"/>
  <c r="S125" i="61"/>
  <c r="R125" i="61"/>
  <c r="Q125" i="61"/>
  <c r="T124" i="61"/>
  <c r="S124" i="61"/>
  <c r="R124" i="61"/>
  <c r="Q124" i="61"/>
  <c r="T123" i="61"/>
  <c r="S123" i="61"/>
  <c r="R123" i="61"/>
  <c r="Q123" i="61"/>
  <c r="T122" i="61"/>
  <c r="S122" i="61"/>
  <c r="R122" i="61"/>
  <c r="Q122" i="61"/>
  <c r="T121" i="61"/>
  <c r="S121" i="61"/>
  <c r="R121" i="61"/>
  <c r="Q121" i="61"/>
  <c r="T120" i="61"/>
  <c r="S120" i="61"/>
  <c r="R120" i="61"/>
  <c r="Q120" i="61"/>
  <c r="T119" i="61"/>
  <c r="S119" i="61"/>
  <c r="R119" i="61"/>
  <c r="Q119" i="61"/>
  <c r="T118" i="61"/>
  <c r="S118" i="61"/>
  <c r="R118" i="61"/>
  <c r="Q118" i="61"/>
  <c r="T117" i="61"/>
  <c r="S117" i="61"/>
  <c r="R117" i="61"/>
  <c r="Q117" i="61"/>
  <c r="T106" i="61"/>
  <c r="S106" i="61"/>
  <c r="R106" i="61"/>
  <c r="Q106" i="61"/>
  <c r="T105" i="61"/>
  <c r="S105" i="61"/>
  <c r="R105" i="61"/>
  <c r="Q105" i="61"/>
  <c r="T104" i="61"/>
  <c r="S104" i="61"/>
  <c r="R104" i="61"/>
  <c r="Q104" i="61"/>
  <c r="T103" i="61"/>
  <c r="S103" i="61"/>
  <c r="R103" i="61"/>
  <c r="Q103" i="61"/>
  <c r="T102" i="61"/>
  <c r="S102" i="61"/>
  <c r="R102" i="61"/>
  <c r="Q102" i="61"/>
  <c r="T101" i="61"/>
  <c r="S101" i="61"/>
  <c r="R101" i="61"/>
  <c r="Q101" i="61"/>
  <c r="T96" i="61"/>
  <c r="S96" i="61"/>
  <c r="R96" i="61"/>
  <c r="Q96" i="61"/>
  <c r="T95" i="61"/>
  <c r="S95" i="61"/>
  <c r="R95" i="61"/>
  <c r="Q95" i="61"/>
  <c r="T94" i="61"/>
  <c r="Y89" i="61" s="1"/>
  <c r="S94" i="61"/>
  <c r="X89" i="61" s="1"/>
  <c r="R94" i="61"/>
  <c r="W89" i="61" s="1"/>
  <c r="Q94" i="61"/>
  <c r="V89" i="61" s="1"/>
  <c r="T93" i="61"/>
  <c r="S93" i="61"/>
  <c r="R93" i="61"/>
  <c r="Q93" i="61"/>
  <c r="T88" i="61"/>
  <c r="S88" i="61"/>
  <c r="R88" i="61"/>
  <c r="Q88" i="61"/>
  <c r="T87" i="61"/>
  <c r="S87" i="61"/>
  <c r="R87" i="61"/>
  <c r="Q87" i="61"/>
  <c r="T86" i="61"/>
  <c r="S86" i="61"/>
  <c r="R86" i="61"/>
  <c r="Q86" i="61"/>
  <c r="T85" i="61"/>
  <c r="S85" i="61"/>
  <c r="R85" i="61"/>
  <c r="Q85" i="61"/>
  <c r="T84" i="61"/>
  <c r="S84" i="61"/>
  <c r="R84" i="61"/>
  <c r="Q84" i="61"/>
  <c r="T83" i="61"/>
  <c r="S83" i="61"/>
  <c r="R83" i="61"/>
  <c r="Q83" i="61"/>
  <c r="T82" i="61"/>
  <c r="S82" i="61"/>
  <c r="R82" i="61"/>
  <c r="Q82" i="61"/>
  <c r="T81" i="61"/>
  <c r="S81" i="61"/>
  <c r="R81" i="61"/>
  <c r="Q81" i="61"/>
  <c r="T80" i="61"/>
  <c r="S80" i="61"/>
  <c r="R80" i="61"/>
  <c r="T79" i="61"/>
  <c r="S79" i="61"/>
  <c r="R79" i="61"/>
  <c r="Q79" i="61"/>
  <c r="T78" i="61"/>
  <c r="S78" i="61"/>
  <c r="R78" i="61"/>
  <c r="Q78" i="61"/>
  <c r="T77" i="61"/>
  <c r="S77" i="61"/>
  <c r="R77" i="61"/>
  <c r="Q77" i="61"/>
  <c r="T76" i="61"/>
  <c r="S76" i="61"/>
  <c r="R76" i="61"/>
  <c r="Q76" i="61"/>
  <c r="T75" i="61"/>
  <c r="S75" i="61"/>
  <c r="R75" i="61"/>
  <c r="Q75" i="61"/>
  <c r="T74" i="61"/>
  <c r="S74" i="61"/>
  <c r="R74" i="61"/>
  <c r="Q74" i="61"/>
  <c r="T73" i="61"/>
  <c r="S73" i="61"/>
  <c r="R73" i="61"/>
  <c r="Q73" i="61"/>
  <c r="T70" i="61"/>
  <c r="S70" i="61"/>
  <c r="R70" i="61"/>
  <c r="Q70" i="61"/>
  <c r="T69" i="61"/>
  <c r="S69" i="61"/>
  <c r="R69" i="61"/>
  <c r="Q69" i="61"/>
  <c r="T68" i="61"/>
  <c r="S68" i="61"/>
  <c r="R68" i="61"/>
  <c r="Q68" i="61"/>
  <c r="T67" i="61"/>
  <c r="S67" i="61"/>
  <c r="R67" i="61"/>
  <c r="Q67" i="61"/>
  <c r="T66" i="61"/>
  <c r="S66" i="61"/>
  <c r="R66" i="61"/>
  <c r="Q66" i="61"/>
  <c r="T65" i="61"/>
  <c r="S65" i="61"/>
  <c r="R65" i="61"/>
  <c r="Q65" i="61"/>
  <c r="T64" i="61"/>
  <c r="S64" i="61"/>
  <c r="R64" i="61"/>
  <c r="Q64" i="61"/>
  <c r="T63" i="61"/>
  <c r="S63" i="61"/>
  <c r="R63" i="61"/>
  <c r="Q63" i="61"/>
  <c r="T60" i="61"/>
  <c r="S60" i="61"/>
  <c r="R60" i="61"/>
  <c r="Q60" i="61"/>
  <c r="T59" i="61"/>
  <c r="S59" i="61"/>
  <c r="R59" i="61"/>
  <c r="Q59" i="61"/>
  <c r="T58" i="61"/>
  <c r="S58" i="61"/>
  <c r="R58" i="61"/>
  <c r="Q58" i="61"/>
  <c r="T57" i="61"/>
  <c r="S57" i="61"/>
  <c r="R57" i="61"/>
  <c r="Q57" i="61"/>
  <c r="T56" i="61"/>
  <c r="S56" i="61"/>
  <c r="R56" i="61"/>
  <c r="Q56" i="61"/>
  <c r="T55" i="61"/>
  <c r="S55" i="61"/>
  <c r="R55" i="61"/>
  <c r="Q55" i="61"/>
  <c r="T54" i="61"/>
  <c r="S54" i="61"/>
  <c r="R54" i="61"/>
  <c r="Q54" i="61"/>
  <c r="T53" i="61"/>
  <c r="S53" i="61"/>
  <c r="R53" i="61"/>
  <c r="Q53" i="61"/>
  <c r="T52" i="61"/>
  <c r="Y51" i="61" s="1"/>
  <c r="S52" i="61"/>
  <c r="X51" i="61" s="1"/>
  <c r="R52" i="61"/>
  <c r="W51" i="61" s="1"/>
  <c r="Q52" i="61"/>
  <c r="V51" i="61" s="1"/>
  <c r="T51" i="61"/>
  <c r="S51" i="61"/>
  <c r="R51" i="61"/>
  <c r="Q51" i="61"/>
  <c r="T50" i="61"/>
  <c r="S50" i="61"/>
  <c r="R50" i="61"/>
  <c r="Q50" i="61"/>
  <c r="T49" i="61"/>
  <c r="S49" i="61"/>
  <c r="R49" i="61"/>
  <c r="T48" i="61"/>
  <c r="S48" i="61"/>
  <c r="R48" i="61"/>
  <c r="Q48" i="61"/>
  <c r="T47" i="61"/>
  <c r="S47" i="61"/>
  <c r="R47" i="61"/>
  <c r="Q47" i="61"/>
  <c r="T46" i="61"/>
  <c r="S46" i="61"/>
  <c r="R46" i="61"/>
  <c r="Q46" i="61"/>
  <c r="T45" i="61"/>
  <c r="S45" i="61"/>
  <c r="R45" i="61"/>
  <c r="Q45" i="61"/>
  <c r="T40" i="61"/>
  <c r="Y39" i="61" s="1"/>
  <c r="S40" i="61"/>
  <c r="X39" i="61" s="1"/>
  <c r="R40" i="61"/>
  <c r="W39" i="61" s="1"/>
  <c r="Q40" i="61"/>
  <c r="T39" i="61"/>
  <c r="S39" i="61"/>
  <c r="R39" i="61"/>
  <c r="Q39" i="61"/>
  <c r="T34" i="61"/>
  <c r="Y29" i="61" s="1"/>
  <c r="S34" i="61"/>
  <c r="R34" i="61"/>
  <c r="Q34" i="61"/>
  <c r="T33" i="61"/>
  <c r="S33" i="61"/>
  <c r="R33" i="61"/>
  <c r="Q33" i="61"/>
  <c r="T26" i="61"/>
  <c r="Y23" i="61" s="1"/>
  <c r="S26" i="61"/>
  <c r="R26" i="61"/>
  <c r="W23" i="61" s="1"/>
  <c r="Q26" i="61"/>
  <c r="V23" i="61" s="1"/>
  <c r="T25" i="61"/>
  <c r="S25" i="61"/>
  <c r="R25" i="61"/>
  <c r="Q25" i="61"/>
  <c r="T22" i="61"/>
  <c r="Y17" i="61" s="1"/>
  <c r="S22" i="61"/>
  <c r="X17" i="61" s="1"/>
  <c r="R22" i="61"/>
  <c r="W17" i="61" s="1"/>
  <c r="Q22" i="61"/>
  <c r="V17" i="61" s="1"/>
  <c r="T21" i="61"/>
  <c r="S21" i="61"/>
  <c r="R21" i="61"/>
  <c r="Q21" i="61"/>
  <c r="T14" i="61"/>
  <c r="Y7" i="61" s="1"/>
  <c r="S14" i="61"/>
  <c r="X13" i="61" s="1"/>
  <c r="R14" i="61"/>
  <c r="W13" i="61" s="1"/>
  <c r="V13" i="61"/>
  <c r="T13" i="61"/>
  <c r="S13" i="61"/>
  <c r="R13" i="61"/>
  <c r="Q13" i="61"/>
  <c r="T6" i="61"/>
  <c r="S6" i="61"/>
  <c r="R6" i="61"/>
  <c r="Q6" i="61"/>
  <c r="T5" i="61"/>
  <c r="S5" i="61"/>
  <c r="R5" i="61"/>
  <c r="Q5" i="61"/>
  <c r="T4" i="61"/>
  <c r="S4" i="61"/>
  <c r="R4" i="61"/>
  <c r="Q4" i="61"/>
  <c r="T3" i="61"/>
  <c r="S3" i="61"/>
  <c r="R3" i="61"/>
  <c r="Q3" i="61"/>
  <c r="W69" i="62" l="1"/>
  <c r="Y69" i="62"/>
  <c r="W105" i="61"/>
  <c r="X95" i="61"/>
  <c r="Y79" i="61"/>
  <c r="V69" i="61"/>
  <c r="W95" i="61"/>
  <c r="X79" i="61"/>
  <c r="Y29" i="62"/>
  <c r="X69" i="62"/>
  <c r="Y75" i="61"/>
  <c r="X75" i="61"/>
  <c r="W57" i="61"/>
  <c r="Y53" i="61"/>
  <c r="X53" i="61"/>
  <c r="U84" i="61"/>
  <c r="W79" i="61"/>
  <c r="W17" i="62"/>
  <c r="X17" i="62"/>
  <c r="U57" i="62"/>
  <c r="U60" i="62"/>
  <c r="U62" i="62"/>
  <c r="U59" i="62"/>
  <c r="U61" i="62"/>
  <c r="W47" i="61"/>
  <c r="U85" i="61"/>
  <c r="U58" i="62"/>
  <c r="U13" i="62"/>
  <c r="U53" i="62"/>
  <c r="U29" i="62"/>
  <c r="Y57" i="61"/>
  <c r="U7" i="62"/>
  <c r="U70" i="61"/>
  <c r="U51" i="61"/>
  <c r="U53" i="61"/>
  <c r="U120" i="61"/>
  <c r="U126" i="61"/>
  <c r="U22" i="61"/>
  <c r="U59" i="61"/>
  <c r="U14" i="62"/>
  <c r="U16" i="62"/>
  <c r="U22" i="62"/>
  <c r="U20" i="62"/>
  <c r="U18" i="62"/>
  <c r="U54" i="62"/>
  <c r="U15" i="62"/>
  <c r="U63" i="62"/>
  <c r="U47" i="61"/>
  <c r="U94" i="61"/>
  <c r="U104" i="61"/>
  <c r="U134" i="61"/>
  <c r="U140" i="61"/>
  <c r="V3" i="62"/>
  <c r="U41" i="62"/>
  <c r="U45" i="62"/>
  <c r="U69" i="62"/>
  <c r="U3" i="61"/>
  <c r="U5" i="61"/>
  <c r="U13" i="61"/>
  <c r="U86" i="61"/>
  <c r="U34" i="61"/>
  <c r="U101" i="61"/>
  <c r="U103" i="61"/>
  <c r="V29" i="62"/>
  <c r="U48" i="62"/>
  <c r="U21" i="61"/>
  <c r="U26" i="61"/>
  <c r="U77" i="61"/>
  <c r="U79" i="61"/>
  <c r="U56" i="62"/>
  <c r="U60" i="61"/>
  <c r="U64" i="61"/>
  <c r="U73" i="61"/>
  <c r="U75" i="61"/>
  <c r="U125" i="61"/>
  <c r="U33" i="62"/>
  <c r="V105" i="61"/>
  <c r="X47" i="61"/>
  <c r="Y47" i="61"/>
  <c r="U54" i="61"/>
  <c r="U56" i="61"/>
  <c r="U67" i="61"/>
  <c r="U69" i="61"/>
  <c r="U95" i="61"/>
  <c r="Y95" i="61"/>
  <c r="U127" i="61"/>
  <c r="U129" i="61"/>
  <c r="U131" i="61"/>
  <c r="W3" i="62"/>
  <c r="U10" i="62"/>
  <c r="U19" i="62"/>
  <c r="U27" i="62"/>
  <c r="U31" i="62"/>
  <c r="U34" i="62"/>
  <c r="U55" i="62"/>
  <c r="U65" i="62"/>
  <c r="U79" i="62"/>
  <c r="U33" i="61"/>
  <c r="U45" i="61"/>
  <c r="U88" i="61"/>
  <c r="U105" i="61"/>
  <c r="Y105" i="61"/>
  <c r="U122" i="61"/>
  <c r="U124" i="61"/>
  <c r="U133" i="61"/>
  <c r="U145" i="61"/>
  <c r="U4" i="62"/>
  <c r="U35" i="62"/>
  <c r="U47" i="62"/>
  <c r="U64" i="62"/>
  <c r="U66" i="62"/>
  <c r="U68" i="62"/>
  <c r="U72" i="62"/>
  <c r="U6" i="61"/>
  <c r="U58" i="61"/>
  <c r="X57" i="61"/>
  <c r="U117" i="61"/>
  <c r="U119" i="61"/>
  <c r="U5" i="62"/>
  <c r="U80" i="62"/>
  <c r="U106" i="61"/>
  <c r="X3" i="62"/>
  <c r="W3" i="61"/>
  <c r="U40" i="61"/>
  <c r="U49" i="61"/>
  <c r="U55" i="61"/>
  <c r="U57" i="61"/>
  <c r="U68" i="61"/>
  <c r="W69" i="61"/>
  <c r="U81" i="61"/>
  <c r="U83" i="61"/>
  <c r="U93" i="61"/>
  <c r="U128" i="61"/>
  <c r="U130" i="61"/>
  <c r="U132" i="61"/>
  <c r="U139" i="61"/>
  <c r="Y17" i="62"/>
  <c r="U43" i="62"/>
  <c r="I73" i="62"/>
  <c r="W53" i="61"/>
  <c r="U50" i="61"/>
  <c r="U63" i="61"/>
  <c r="U76" i="61"/>
  <c r="U96" i="61"/>
  <c r="U141" i="61"/>
  <c r="U146" i="61"/>
  <c r="U17" i="62"/>
  <c r="U21" i="62"/>
  <c r="U46" i="61"/>
  <c r="V47" i="61"/>
  <c r="U65" i="61"/>
  <c r="U78" i="61"/>
  <c r="U102" i="61"/>
  <c r="U3" i="62"/>
  <c r="U9" i="62"/>
  <c r="U25" i="61"/>
  <c r="U39" i="61"/>
  <c r="Y69" i="61"/>
  <c r="U74" i="61"/>
  <c r="W75" i="61"/>
  <c r="U82" i="61"/>
  <c r="U87" i="61"/>
  <c r="U123" i="61"/>
  <c r="U11" i="62"/>
  <c r="U25" i="62"/>
  <c r="U44" i="62"/>
  <c r="U46" i="62"/>
  <c r="U67" i="62"/>
  <c r="U71" i="62"/>
  <c r="U36" i="62"/>
  <c r="V69" i="62"/>
  <c r="U70" i="62"/>
  <c r="Y3" i="62"/>
  <c r="V9" i="62"/>
  <c r="I9" i="62" s="1"/>
  <c r="V17" i="62"/>
  <c r="Y53" i="62"/>
  <c r="U8" i="62"/>
  <c r="I17" i="61"/>
  <c r="V3" i="61"/>
  <c r="U4" i="61"/>
  <c r="X23" i="61"/>
  <c r="I23" i="61" s="1"/>
  <c r="V53" i="61"/>
  <c r="V75" i="61"/>
  <c r="X105" i="61"/>
  <c r="U118" i="61"/>
  <c r="U142" i="61"/>
  <c r="U14" i="61"/>
  <c r="U48" i="61"/>
  <c r="U52" i="61"/>
  <c r="V57" i="61"/>
  <c r="X69" i="61"/>
  <c r="V79" i="61"/>
  <c r="U80" i="61"/>
  <c r="X3" i="61"/>
  <c r="V143" i="61"/>
  <c r="Y3" i="61"/>
  <c r="V39" i="61"/>
  <c r="V95" i="61"/>
  <c r="U66" i="61"/>
  <c r="I27" i="61"/>
  <c r="I69" i="62" l="1"/>
  <c r="I75" i="61"/>
  <c r="I3" i="62"/>
  <c r="I69" i="61"/>
  <c r="I17" i="62"/>
</calcChain>
</file>

<file path=xl/sharedStrings.xml><?xml version="1.0" encoding="utf-8"?>
<sst xmlns="http://schemas.openxmlformats.org/spreadsheetml/2006/main" count="2294" uniqueCount="1208">
  <si>
    <t>MIPG</t>
  </si>
  <si>
    <t>PLAN ESTRATÉGICO AERONÁUTICO 2030</t>
  </si>
  <si>
    <t>Políticas MiPG Decreto 1499 Sept 2017 y Decreto 612 de 2018</t>
  </si>
  <si>
    <t xml:space="preserve">OBJETIVO  INSTITUCIONAL </t>
  </si>
  <si>
    <t>META 2022 - 2026 PEI</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</si>
  <si>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</si>
  <si>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</si>
  <si>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</si>
  <si>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</si>
  <si>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</si>
  <si>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</si>
  <si>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</si>
  <si>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</si>
  <si>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</si>
  <si>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</si>
  <si>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</si>
  <si>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</si>
  <si>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</si>
  <si>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</si>
  <si>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</si>
  <si>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</si>
  <si>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</si>
  <si>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</si>
  <si>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</si>
  <si>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</si>
  <si>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</si>
  <si>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LIDER OBJETIVO</t>
  </si>
  <si>
    <t>Actualizar, suscribir o proponer Acuerdos o memorandos de entendimiento transfronterizo u otros.</t>
  </si>
  <si>
    <t>DIRECCIÓN DE TRANSPORTE AÉREO</t>
  </si>
  <si>
    <t xml:space="preserve">Promover la Prestación de Servicios Aéreos Esenciales y su infraestructura asociada disponible SAE </t>
  </si>
  <si>
    <t xml:space="preserve">Alcanzar  la optimización y automatización de 4 trámites </t>
  </si>
  <si>
    <t>2 Trámites Automatizados</t>
  </si>
  <si>
    <t>SECRETARÍA TECNOLOGÍAS DE LA INFORMACIÓN</t>
  </si>
  <si>
    <t>Lograr una efectiva aplicación de las normas de regulacion economica por parte de los interesados para propiciar el crecimiento de la oferta en el mercado.</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</si>
  <si>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</si>
  <si>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</si>
  <si>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Normas actualizadas / # Normas programadas * 100</t>
  </si>
  <si>
    <t>Desarrollar el 100% de los manuales, procedimientos, circulares informativas y demás documentos requeridos para la certificación, control y vigilancia de la operación de helicópteros</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</si>
  <si>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</si>
  <si>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</si>
  <si>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</si>
  <si>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</si>
  <si>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Actividades Realizadas/ Actividades Programadas*100</t>
  </si>
  <si>
    <t xml:space="preserve">OFICINA DE GESTIÓN DE PROYECTOS </t>
  </si>
  <si>
    <t>OFICINA DE GESTIÓN DE PROYECTOS  - PLANIFICACIÓN AEROPORTUARIA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</si>
  <si>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</si>
  <si>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</si>
  <si>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</si>
  <si>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</si>
  <si>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</si>
  <si>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</si>
  <si>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</si>
  <si>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</si>
  <si>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</si>
  <si>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SECRETARÍA DE SERVICIOS AEROPORTUARIOS </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</si>
  <si>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</si>
  <si>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</si>
  <si>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</si>
  <si>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</si>
  <si>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</si>
  <si>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</si>
  <si>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OFICINA DE ANALÍTICA</t>
  </si>
  <si>
    <r>
      <t xml:space="preserve">
 </t>
    </r>
    <r>
      <rPr>
        <b/>
        <sz val="10"/>
        <rFont val="Arial Narrow"/>
        <family val="2"/>
      </rPr>
      <t xml:space="preserve">OFICINA DE ANALÍTICA </t>
    </r>
  </si>
  <si>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</si>
  <si>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</si>
  <si>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
DIRECCIÓN DE TRANSPORTE AÉREO Y ASUNTOS AEROCOMERCIALES</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</si>
  <si>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</si>
  <si>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</si>
  <si>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SECRETARÍA DE SERVICIOS AEROPORTUARIOS</t>
  </si>
  <si>
    <t xml:space="preserve">
DIRECCIÓN DEOPERACIONES AEROPORTUARIAS</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</si>
  <si>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</si>
  <si>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</si>
  <si>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</si>
  <si>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</si>
  <si>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</si>
  <si>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</si>
  <si>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SECRETARIA GENERAL</t>
  </si>
  <si>
    <t>DIRECCIÓN DE GESTIÓN HUMANA</t>
  </si>
  <si>
    <t>Desarrollar una oferta académica pertinente para el sector, que responda a lo establecido en los Marcos de Cualificaciónpara el sector del transporte modo aéreo</t>
  </si>
  <si>
    <t>1. Elaboración de la programación académica.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</si>
  <si>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</si>
  <si>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</si>
  <si>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</si>
  <si>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Fortalecer la infraestructura, equipamiento tecnológico del CEA necesario para atender la demanda a nivel nacional.</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</si>
  <si>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</si>
  <si>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</si>
  <si>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</si>
  <si>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</si>
  <si>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</si>
  <si>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</si>
  <si>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</si>
  <si>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</si>
  <si>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2. Actualizar el diseño de la oferta académica  de acuerdo a la normatividad vigente haciéndolo extensivo a los territorios</t>
  </si>
  <si>
    <t>Diseñar nuevas ofertas de educación formal de acuerdo a los roles misionales de la Entidad con enfoque nacional e internacional.</t>
  </si>
  <si>
    <t>Un programa diseñado</t>
  </si>
  <si>
    <t>Generar mecanismos de articulación de la educación media en en regiones para atender las necesidades de formación y capacitación en los territorios.</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</si>
  <si>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</si>
  <si>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</si>
  <si>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Desarrollar estrategias de inclusión en condiciones de equidad en la comunidad académica de la SCEA.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</si>
  <si>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</si>
  <si>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</si>
  <si>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</si>
  <si>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</si>
  <si>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3. Elaboración del plan de actividades a realizar a través de los convenios de cooperación</t>
  </si>
  <si>
    <t>PLANEACIÓN INSTITUCIONAL</t>
  </si>
  <si>
    <t>PLANEACIÓN INSTIUCIONAL</t>
  </si>
  <si>
    <t>Revisar, gestionar y promover el desarrollo de acuerdos transfronterizos de servicios aéreos u otros, para generar condiciones de conectividad en los territorios de frontera.</t>
  </si>
  <si>
    <t>GRUPO ESTRUCTURA NORMATIVA Y ESTÁNDARES AERONÁUTICOS</t>
  </si>
  <si>
    <t>SECRETARÍA CENTRO DE ESTUDIOS AERONÁUTICOS - SCEA</t>
  </si>
  <si>
    <t>LUZ MELBA CASTAÑEDA LIZARAZO - JOHANNA CÁRDENAS CÁRDENAS</t>
  </si>
  <si>
    <t xml:space="preserve">LUZ MELBA CASTAÑEDA L - SINDY PATRICIA SIERRA A. - ISABEL GUERRERO C. </t>
  </si>
  <si>
    <t xml:space="preserve">
PLANEACIÓN INSTITUCIONAL
PLANEACIÓN INSTITUCIONAL</t>
  </si>
  <si>
    <t>LUZ MELBA CASTAÑEDA LIZARAZO / OLGA VIVIANA RODRÍGUEZ VARGAS.</t>
  </si>
  <si>
    <t xml:space="preserve">CUATRIENIO 2022  2026 </t>
  </si>
  <si>
    <t>COMPROMISO 2030</t>
  </si>
  <si>
    <t>LÍDER OBJETIVO</t>
  </si>
  <si>
    <t xml:space="preserve">
PLANEACIÓN INSTITUCIONAL</t>
  </si>
  <si>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</si>
  <si>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</si>
  <si>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DIRECTOR GENERAL</t>
  </si>
  <si>
    <t>LUZ MELBA CASTAÑEDA L - ALVARO ENRIQUE PÉREZ M.</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</si>
  <si>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</si>
  <si>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</si>
  <si>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</si>
  <si>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</si>
  <si>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DIRECTOR TÉCNICO DE INVESTIGACIÓN DE ACCIDENTES</t>
  </si>
  <si>
    <t>Contribuir al fortalecimiento de las capacidades de la Region Suramericana, SAM, en asuntos de investigación de accidentes, a través del Mecanismo Regional de Cooperación AIG de Suramérica, ARCM SAM.</t>
  </si>
  <si>
    <t>Número actividades cumplidas vs. Número actividades programadas (Ejecutado/programado)*100
según cronograma</t>
  </si>
  <si>
    <t xml:space="preserve">
Documento
Estudios y
diseños fase 3</t>
  </si>
  <si>
    <t xml:space="preserve">Desarrollar el Plan de Fortalecimiento Institucional en los roles de autoridad y prestador de servicio, mediante la Implementación del 100% los procesos, procedimientos, manuales y demás documentos. 
</t>
  </si>
  <si>
    <t>(Documentos realizados /  Documentos  programados)*100</t>
  </si>
  <si>
    <t xml:space="preserve">SECRETARIA DE AUTORIDAD AERONÁUTICA
Apoyo OFICINA ASESORA DE PLANEACIÓN
</t>
  </si>
  <si>
    <t xml:space="preserve">Proporcionar información amplia y en forma continua del relacionamiento institucional y el desarrollo de relaciones públicas atendiendo de manera adecuada nuestros grupos de interés. 
</t>
  </si>
  <si>
    <t>(Sumatoria actividades realizadas /Sumatoria actividades programadas)*100</t>
  </si>
  <si>
    <t xml:space="preserve">OFICINA ASESORA DE COMUNICACIONES Y RELACIONAMIENTO INSTITUCIONAL </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</si>
  <si>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</si>
  <si>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 xml:space="preserve">Promover alianzas estratégicas y el desarrollo de actividades con actores internacionales para fortalecer las capacidades misionales de la Aeronáutica Civil de Colombia.  
</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</si>
  <si>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</si>
  <si>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</si>
  <si>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
Actividades ejecutadas/programadas*100 </t>
  </si>
  <si>
    <t>SECRETARIA DE SERVICIOS A LA NAVEGACÓN AÉREA
Apoyo OFICINA ASESORA DE COMUNICACIONES Y RELACIONAMIENTO 
INSTITUCIONAL- OACRI-</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</si>
  <si>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</si>
  <si>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</si>
  <si>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SUBDIRECCIÓN GENERAL
 Apoyo OFICINA ASESORA DE PLANEACIÓN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</si>
  <si>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</si>
  <si>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</si>
  <si>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</si>
  <si>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</si>
  <si>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</si>
  <si>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</si>
  <si>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DIRECCIÓN DE OPERACIONES DE 
NAVEGACIÓN AÉREA</t>
  </si>
  <si>
    <t>LUZ MELBA CASTAÑEDA L - NORY ALEXANDRA MEDINA P - CARLOS ANDRÉS MAYORGA P</t>
  </si>
  <si>
    <t xml:space="preserve">Desarrollar la infraestructura del Aeropuerto de Mitú que permita el disfrute de la  biodiversidad de la flora y fauna silvestre e hidro biológica del Vaupés, para generar mejores fuentes de ingresos en el territorio. </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</si>
  <si>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</si>
  <si>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SECRETARÍA GENERAL</t>
  </si>
  <si>
    <t>SECRETARIA GENERAL
GRUPO DE ADMINISTRACIÓN DE INMUEBLES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</si>
  <si>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</si>
  <si>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Desarrollar la infraestructura del Aeropuerto de Tolú que permita a los turistas internacionales y nacionales disfrutar de las aguas azules del mar Caribe y las  bellezas naturales del Golfo de Morrosquillo</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</si>
  <si>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</si>
  <si>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</si>
  <si>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</si>
  <si>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</si>
  <si>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</si>
  <si>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Porcentaje de Gestión de la planeación a proyectos estratégicos.</t>
  </si>
  <si>
    <t>Implementar un sistema de administración del espacio aéreo para la Aviación No Tripulada (UA).
Nueva</t>
  </si>
  <si>
    <t>Implementar la tecnología requerida para el desarrollo del Sistema Nacional del Espacio Aéreo - SINEA, de acuerdo a lo establecido en el Plan maestro de la gestión del tránsito aéreo - ATM y de la Seguridad Operacional.</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</si>
  <si>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</si>
  <si>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</si>
  <si>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Gestionar el equilibrio entre demanda y capacidad aportando a la renovación del concepto operacional ATM</t>
  </si>
  <si>
    <t>CONCEPTO OPERACIONAL ACTUALIZADO</t>
  </si>
  <si>
    <t>% actividades ejecutadas/%actividades programadas</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</si>
  <si>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</si>
  <si>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Proveer el servicio de informacion aeronautica bajo una estructura orientada hacia el usuario, para el desarrollo del Sistema Nacional del Espacio Aéreo - SINEA.</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</si>
  <si>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</si>
  <si>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</si>
  <si>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</si>
  <si>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Lograr la capacidad de adaptación y flexibilidad en los aeropuertos del sistema nacional del espacio aéreo de acuerdo a las necesidades que se tienen priorizadas por la operación y los usuarios.</t>
  </si>
  <si>
    <t>Preservar la calidad de los servicios aeroportuarios y la protección de los derechos del ciudadano con un enfoque de género e inclusión social de todas las personas.</t>
  </si>
  <si>
    <t>Actividades de  ejecutadas / Actividades programadas</t>
  </si>
  <si>
    <t>OFICINA DE GESTIÓN 
DE PROYECTOS</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</si>
  <si>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</si>
  <si>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</si>
  <si>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DIRECCIÓN DE INFRAESTRUCTURA
GRUPO ASAES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</si>
  <si>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</si>
  <si>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</si>
  <si>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Actividades ejecutadas / Actividades programadas</t>
  </si>
  <si>
    <t>Realizar seguimiento a las inversiones que ejecuten los municipios beneficiarios del 20% de la contraprestación aeroportuaria.</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</si>
  <si>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</si>
  <si>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</si>
  <si>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</si>
  <si>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</si>
  <si>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</si>
  <si>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 xml:space="preserve"> Actividades ejecutadas / actividades programadas x100</t>
  </si>
  <si>
    <t>SECRETARIO DE AUTORIDAD AERONÁUTICA</t>
  </si>
  <si>
    <t>GRUPO CERTIFICACIÓN PRODUCTOS AERONÁUTICOS</t>
  </si>
  <si>
    <t>LUZ MELBA CASTAÑEDA L - ANDRÉS MAURICIO GONZÁLEZ CH.</t>
  </si>
  <si>
    <t>Actividades desarrolladas para el fortalecimiento de la Industria aeronáutica</t>
  </si>
  <si>
    <t>Actividades ejecutadas / actividades programadas x100</t>
  </si>
  <si>
    <t xml:space="preserve">SUBDIRECCIÓN GENERAL </t>
  </si>
  <si>
    <t xml:space="preserve"> 
(Sumatoria actividades realizadas /Sumatoria actividades programadas)*100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</si>
  <si>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</si>
  <si>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</si>
  <si>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Actividades de Planificación ejecutadas / Actividades de Planificación programadas</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</si>
  <si>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</si>
  <si>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</si>
  <si>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</si>
  <si>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GRUPO CERTIFIACION DE PROVEDORES</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</si>
  <si>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</si>
  <si>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Cumplimiento 100% de los procesos de certificación de las solicitudes recibidas en la vigencia 2023 y que cumplan con los requisitos del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</si>
  <si>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</si>
  <si>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</si>
  <si>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</si>
  <si>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</si>
  <si>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Activades ejecutadas / Actividades programadas x 100</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</si>
  <si>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</si>
  <si>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</si>
  <si>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DIRECCIÓN DE INFRAESTRUCTURA</t>
  </si>
  <si>
    <t>OFICINA ASESORA DE PLANEACIÓN 
OFICINA GESTIÓN 
DE PROYECTOS</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</si>
  <si>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</si>
  <si>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</si>
  <si>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</si>
  <si>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Actividades  programadas / actividades ejecutadas  * 100 %</t>
  </si>
  <si>
    <t>LUZ MELBA CASTAÑEDA LIZARAZO - SINDY PATRICIA SIERRA ARIZA</t>
  </si>
  <si>
    <t>Implementar proyectos de transición de movilidad eléctrica  garantizando la migración del 30% de los vehículos de servicios en tierra en 4 Aeropuertos.</t>
  </si>
  <si>
    <t>DIRECCION DE OPERACIONES AEROPORTUARIAS</t>
  </si>
  <si>
    <t xml:space="preserve">Obtener certificaciones de reduccion de huella de carbono en 4 Aeropuertos </t>
  </si>
  <si>
    <t xml:space="preserve">Implementar el Plan de Acción de la hoja de ruta de eficiencia energética y mitigación de emisiones en el modo aéreo.                                                                                                                                                                                                                                                                                                                                                                                                                                                                                                                                               </t>
  </si>
  <si>
    <t xml:space="preserve">
Actividades Ejecutadas/Actividades Programadas *100</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</si>
  <si>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</si>
  <si>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</si>
  <si>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 xml:space="preserve">SECRETARÍA DE SERVICIOS A LA NAVEGACIÓN AÉREA </t>
  </si>
  <si>
    <t xml:space="preserve">DIRECCIÓN DE NAVEGACIÓN AÉREA </t>
  </si>
  <si>
    <t>DIRECCIÓN DE OPERACIONES AEROPORTUARIAS</t>
  </si>
  <si>
    <t xml:space="preserve">Cuantificar la reduccion de emisiones de CO2 por la implementación de procedimientos PBN en vuelos nacionales </t>
  </si>
  <si>
    <t xml:space="preserve">Cumplimiento indicadores matriz NDC </t>
  </si>
  <si>
    <t>Implementación estrategia NDC</t>
  </si>
  <si>
    <t xml:space="preserve">Implementar el Plan de Acción del Esquema de Reducción y Compensación del carbono para la aviación Internacional. 
</t>
  </si>
  <si>
    <t xml:space="preserve">
2. Realizar el reporte de emisiones de CO2 para la Aviación Civil Internacional CORSIA en la plataforma CCR de la OACI, conforme a los datos enviados por los operadores y entes verificadores
</t>
  </si>
  <si>
    <t xml:space="preserve">Actividades  programadas / actividades ejecutadas  * 100 %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</si>
  <si>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</si>
  <si>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</si>
  <si>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Implementar acciones preventivas de servicios aeroportuarios para la implementación  de los Planes de Gestión de Riesgo de Desastres</t>
  </si>
  <si>
    <t xml:space="preserve">Implementar acciones preventivas de mantenimiento de infraestructura aeroportuaria. </t>
  </si>
  <si>
    <t xml:space="preserve">Actividades de mantenimiento y adecuación de infraestructura para mitigar riesgos y amenazas de acuerdo con lo formulado en los PGRD, implementadas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</si>
  <si>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</si>
  <si>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</si>
  <si>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</si>
  <si>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</si>
  <si>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</si>
  <si>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Autoevaluación de elementos críticos de Seguridad Operacional (safety)</t>
  </si>
  <si>
    <t># PQs satisfactorias / # total de PQs</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</si>
  <si>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</si>
  <si>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</si>
  <si>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</si>
  <si>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</si>
  <si>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</si>
  <si>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</si>
  <si>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</si>
  <si>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</si>
  <si>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</si>
  <si>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</si>
  <si>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</si>
  <si>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</si>
  <si>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</si>
  <si>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</si>
  <si>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Participación en actividades SRVSOP</t>
  </si>
  <si>
    <t># actividades en las que se participa / # actividades a las que la autoridad es invitada</t>
  </si>
  <si>
    <t>Participar en el 90% de actividades presenciales o virtuales que se desarrollen por/para el AVSEC-FAL</t>
  </si>
  <si>
    <t>Implementar el Programa Estatal para la gestión de la autoridad en seguridad operacional – PEGASO alineado con el Anexo 19 de la OACI.</t>
  </si>
  <si>
    <t>Implementación del SSP</t>
  </si>
  <si>
    <t># PQs en estado "Presente y Efectivo" / # total de PQs</t>
  </si>
  <si>
    <t>Alcanzar el 80%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</si>
  <si>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</si>
  <si>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</si>
  <si>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</si>
  <si>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</si>
  <si>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</si>
  <si>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</si>
  <si>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</si>
  <si>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</si>
  <si>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</si>
  <si>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</si>
  <si>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Documento Plan</t>
  </si>
  <si>
    <t>Documento</t>
  </si>
  <si>
    <t>1. Formulación del Plan al 70% (documento escrito)</t>
  </si>
  <si>
    <t>DIRECCION DE AUTORIDAD DE LA SEGURIDAD DE AVIACION CIVIL</t>
  </si>
  <si>
    <t xml:space="preserve">Implementar el 50%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</si>
  <si>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</si>
  <si>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</si>
  <si>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</si>
  <si>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</si>
  <si>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</si>
  <si>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(Actividades ejecutadas / Actividades programadas)*100</t>
  </si>
  <si>
    <t xml:space="preserve">SECRETARÍADE SERVICIOS AEROPORTUARIOS </t>
  </si>
  <si>
    <t xml:space="preserve">Implantar el Sistema de Gestión Seguridad de Aviación Civil (SeMS) de la Secretaría de Servicios a la Navegación Aérea (SSNA) como Proveedor de servicios a la aviación al 100%
</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</si>
  <si>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</si>
  <si>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t xml:space="preserve">Mantener y orientar el Sistema de Gestión Seguridad Operacional (SMS) de la Secretaría de Servicios a la Navegación Aérea (SSNA) como Proveedor de servicios a la aviación logrando el nivel de madurez del marcador operativo al 100%
</t>
  </si>
  <si>
    <t xml:space="preserve">Actualizar y fortalecer el registro aeronáutico en cumplimiento de los anexos de la OACI. </t>
  </si>
  <si>
    <t>Depurar y actualizar en el 100%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</si>
  <si>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</si>
  <si>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</si>
  <si>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</si>
  <si>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</si>
  <si>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</si>
  <si>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</si>
  <si>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Matriculas de aeronaves inmersas en causal de cancelación</t>
  </si>
  <si>
    <t>Número de matriculas evaluadas /Número matrículas programadas para revisión</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</si>
  <si>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</si>
  <si>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</si>
  <si>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</si>
  <si>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</si>
  <si>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</si>
  <si>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</si>
  <si>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</si>
  <si>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No. Recomendaciones gestionadas x 100/
No. Recomendaciones totales</t>
  </si>
  <si>
    <t>DIRECCIÓN TECNICA DE INVESTIGACIÓN DE ACCIDENTES</t>
  </si>
  <si>
    <t>DIRECTOR TECNICO DE INVESTIGACIÓN DE ACCIDENTES</t>
  </si>
  <si>
    <t>Número de investigaciones de incidentes finalizadas x 100 / Número de incidentes ocurridos.</t>
  </si>
  <si>
    <t>Promover la cultura de seguridad operacional y comunicar sobre investigación de accidentes</t>
  </si>
  <si>
    <t>Realizar el 100% de eventos y actividades programados, de promoción de seguridad operacional de manera virtual o presencial , en diferentes regiones del país</t>
  </si>
  <si>
    <t>Número de actividades realizadas x 100/
Número de actividades planeadas</t>
  </si>
  <si>
    <t>DIRECCIÓN OPERACIONES AEROPORTUARIAS 
 GRUPO GESTIÓN  AMBIENTAL Y CONTROL FAUNA</t>
  </si>
  <si>
    <t>DIRECCIÓN DE AUTORIDAD A LOS SERVICIOS AÉREOS</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</si>
  <si>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</si>
  <si>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SECRETARIO DE SERVICIOS A LA NAVEGACIÓN AÉREA</t>
  </si>
  <si>
    <t xml:space="preserve">DIRECCIÓN DE AUTORIDAD A LA SEGURIDAD DE LA AVIACION CIVIL </t>
  </si>
  <si>
    <t xml:space="preserve">GRUPO PLANIFICACION AUTORIDAD </t>
  </si>
  <si>
    <t>REGISTRO AERONÁUTICO Apoya SECRETARIA DE TECNOLOGIAS DE LA IN FORMACIÓN - DIRECCION DE LA INFORMACIÓN Y SISTEMAS DE TI -GRUPO REGISTRO AERONÁUTICO</t>
  </si>
  <si>
    <t>SECRETARIO DE AUTORIDAD</t>
  </si>
  <si>
    <t>DIRECCIÓN DE OPERACIONES DE NAVEGACIÓN AÉREA</t>
  </si>
  <si>
    <t xml:space="preserve">SECRETARIO DE AUTORIDAD AERONÁUTICA -DIRECCIÓN DE AUTORIDAD A LOS SERVICIOS AEROPORTUARIOS 
</t>
  </si>
  <si>
    <t xml:space="preserve">
DIRECCIÓN DE CONCESIONES AEROPORTUARIAS</t>
  </si>
  <si>
    <t>DIRECCIÓN DE OPERACIONES AEROPORTUARIAS -GRUPO GESTIÓN AMBIENTAL Y CONTROL FAUNA</t>
  </si>
  <si>
    <t>Facilitar el acceso a los mercados nacionales mediante la optimización y automatización de trámites que incentiven la industria a innovar y operar una red de servicios creciente, manteniendo la estabilidad del servicio.</t>
  </si>
  <si>
    <t xml:space="preserve">Impulsar como actor relevante en la triada, los desarrollos aeronáuticos y aeroespaciales de carácter productivo que permitan una nueva industrializacion
</t>
  </si>
  <si>
    <t>Documento técnico del Centro de Pensamiento Aeronáutico entregado</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</si>
  <si>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</si>
  <si>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</si>
  <si>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</si>
  <si>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</si>
  <si>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</si>
  <si>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Recursos Aprobados</t>
  </si>
  <si>
    <t xml:space="preserve">DIRECCIÓN DE GESTIÓN HUMANA 
</t>
  </si>
  <si>
    <t xml:space="preserve">
LUZ MELBA CASTAÑEDA L - JORGE ANDRÉS CRUZ L - INGRID SULAY GIRALDO M- CAROLINA REPIZO N.
</t>
  </si>
  <si>
    <t>No. de empleos provistos /
 No. empleos de la planta legal</t>
  </si>
  <si>
    <t>Registro Público de la Carrera Administrativa actualizado</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</si>
  <si>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</si>
  <si>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</si>
  <si>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Actividades ejecutadas / Actividades Programadas * 100</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</si>
  <si>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</si>
  <si>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</si>
  <si>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</si>
  <si>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DIRECCIÓN DE GESTIÓN HUMANA Y SECRETARÍA CENTRO DE ESTUDIOS AERONÁUTICOS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</si>
  <si>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</si>
  <si>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</si>
  <si>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</si>
  <si>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DIRECCIÓN ADMINISTRATIVA 
</t>
  </si>
  <si>
    <t>Lograr la depuración total de bienes muebles para dar de baja</t>
  </si>
  <si>
    <t>Capacitar  a los operadores del proceso de compra y contratación pública en la entidad, con el fin de fortalecer  el desarrollo de todas las actividades dentro de las diferentes etapas del proceso de compra y contratación pública.</t>
  </si>
  <si>
    <t xml:space="preserve">
Actividades ejecutadas / Actividades Programadas * 100</t>
  </si>
  <si>
    <t xml:space="preserve">GRUPO ADMINISTRACIÓN DE INMUEBLES </t>
  </si>
  <si>
    <t xml:space="preserve">DIRECCIÓN ADMINISTRATIVA GRUPO GESTIÓN DOCUMENTAL
</t>
  </si>
  <si>
    <t>Actualizar el 100% de los procesos Estratégicos, Misionales, Apoyo y Evaluación del Sistema de Gestión,</t>
  </si>
  <si>
    <t>(Documentos realizados y,o actualizados /  Documentos  programados)*100</t>
  </si>
  <si>
    <t xml:space="preserve">OFICINA ASESORA DE PLANEACIÓN </t>
  </si>
  <si>
    <t xml:space="preserve">OFICINA ASESORA DE PLANEACIÓN / ÁREAS
</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</si>
  <si>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</si>
  <si>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</si>
  <si>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</si>
  <si>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</si>
  <si>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</si>
  <si>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OFICINA GESTIÓN DE PROYECTOS</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</si>
  <si>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</si>
  <si>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Asegurar la disponibilidad de los sistemas de información y servicios TI en un 95,0%</t>
  </si>
  <si>
    <t>Desarrollar e implementar una estrategia de seguimiento y control para el monitoreo de los sistemas de información y servicios TI.</t>
  </si>
  <si>
    <t xml:space="preserve">SECRETARÍA TECNOLOGÍAS DE LA INFORMACIÓN </t>
  </si>
  <si>
    <t>Desarrollar los proyectos TI para la transformación digital de la Aeronáutica Civil.</t>
  </si>
  <si>
    <t>Desarrollar e implementar una solución tecnológica para apoyar el proceso de certificación y de vigilancia de prestadores de servicios a la aviación civil</t>
  </si>
  <si>
    <t>Desarrollar las competencias digitales TI en los funcionarios de la Aeronáutica Civil</t>
  </si>
  <si>
    <t xml:space="preserve">Optimizar los portales con una plataforma tecnológica actualizada </t>
  </si>
  <si>
    <t>Revisar, actualizar e
implementar la estrategia
de Seguridad de la Información</t>
  </si>
  <si>
    <t>Gestión Estadística</t>
  </si>
  <si>
    <t>Implementar 100% la gestión de información estadística  y la toma de decisiones estratégicas de la Entidad basada en datos</t>
  </si>
  <si>
    <t>OFICINA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</si>
  <si>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</si>
  <si>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</si>
  <si>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</si>
  <si>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OFICINA DE CONTROL INTERNO</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</si>
  <si>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</si>
  <si>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</si>
  <si>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</si>
  <si>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 xml:space="preserve">DIRECCIÓN FINANCIERA
</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</si>
  <si>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</si>
  <si>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</si>
  <si>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</si>
  <si>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OFICINA DE CONTROL DISCIPLINARIO INTERNO</t>
  </si>
  <si>
    <t>p</t>
  </si>
  <si>
    <t xml:space="preserve">Cumplir con la publicación y divulgación de la información de acuerdo con la normatividad vigente e implementar las acciones de la Política de Transparencia, Acceso a la Información y Lucha contra la corrupción </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</si>
  <si>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</si>
  <si>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</si>
  <si>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</si>
  <si>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</si>
  <si>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 Actividades realizadas/ Actividades planeadas ) *100</t>
  </si>
  <si>
    <t>OFICINA ASESORA JURÍDICA</t>
  </si>
  <si>
    <t>(Actividades realizadas / Actividades planeadas)* 100</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</si>
  <si>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</si>
  <si>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</si>
  <si>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Un informe</t>
  </si>
  <si>
    <t>1. Realizar encuesta de percepción y satisfacción del servicio a ciudadanos y grupos de valor</t>
  </si>
  <si>
    <t>Actividades de entrenamiento ejecutadas / Actividades de entrenamiento programadas</t>
  </si>
  <si>
    <t>Actividades de control ejecutadas / Actividades de control programadas</t>
  </si>
  <si>
    <t>Implementar la política de mantenimiento de la infraestructura aeroportuaria en las regionales aeronauticas  y sus Aeropuertos adscritos.</t>
  </si>
  <si>
    <t>Política de mantenimiento de la infraestructura aeroportuaria en las regionales aeronauticas, implementada</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</si>
  <si>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</si>
  <si>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</si>
  <si>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META 2025</t>
  </si>
  <si>
    <t xml:space="preserve"> META 2025</t>
  </si>
  <si>
    <t>Meta 2025</t>
  </si>
  <si>
    <t xml:space="preserve">
Participación en el 100% de seis (6) actividades de integración regional que sean convocadas por el ARCM.</t>
  </si>
  <si>
    <t>1. Participar en dos (2) reuniones del Mecanismo Regional de Cooperación AIG de Suramérica, ARCM SAM.</t>
  </si>
  <si>
    <t>2. Participar en dos (2) actividades académicas internacionales que sean organizadas por el ARCM.</t>
  </si>
  <si>
    <t xml:space="preserve">3. Hacer parte de dos (2) grupos de trabajo que integre el ARCM para mejorar los procesos de investigación de accidentes de la Región SAM. </t>
  </si>
  <si>
    <t>Desarrollar la integración de la triada Estado, Industria y Academia para el sector de la Aviación No Tripulada</t>
  </si>
  <si>
    <t>Integración entre el Estado, la Industria y la Academia</t>
  </si>
  <si>
    <t>1. Realizar ocho (8) asesorías en temas de Aviación No Tripulada a entidades del orden internacional y/o nacional</t>
  </si>
  <si>
    <t>2. Participar en cuatro (4) eventos especializados de Aviación No Tripulada a nivel internacional y/o nacional</t>
  </si>
  <si>
    <t>3. Desarrollar dos (2) actividades relacionadas con la muestra de las diferentes capacidades de la Aviación No Tripulada con el propósito de impulsar el sector a nivel nacional</t>
  </si>
  <si>
    <t>4. Realizar la investigación y el análisis de información que permitan proyectar el estudio inicial sobre la Movilidad Aérea Urbana (UAM) para Colombia</t>
  </si>
  <si>
    <t>SUBDIRECCIÓN GENERAL con apoyo de:
SECRETARÍA DE AUTORIDAD AERONÁUTICA
SECRETARÍA DE SERVICIOS A LA NAVEGACIÓN AÉREA
SECRETARÍA DE SERVICIOS AEROPORTUARIOS
SECRETARÍA GENERAL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</si>
  <si>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</si>
  <si>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
OFICINA DE GESTIÓN DE PROYECTOS</t>
  </si>
  <si>
    <t>Desarrollar el transporte de carga con aeronaves no tripuladas como punto de partida para la creación del concepto de la Movilidad Aérea Urbana (UAM) para Colombia</t>
  </si>
  <si>
    <t>Desarrollo del sector aeronáutico de Aviación No Tripulada para el transporte de carga</t>
  </si>
  <si>
    <t>1. Realizar el análisis y definición de las áreas geográficas propuestas y relacionadas con las operaciones para el transporte de carga (Drone Delivery), acorde con lo establecido en el RAC 100 y normatividad relacionada</t>
  </si>
  <si>
    <t>2. Realizar la convocatoria de los posibles Explotadores Certificados con capacidades para el transporte de carga (Drone Delivery) y demás partes interesadas para participar en las pruebas a nivel nacional, acorde con lo establecido en el RAC 100 y normatividad relacionada</t>
  </si>
  <si>
    <t>3.Genera la propuesta de la hoja de ruta para el desarrollo de la Movilidad Aérea Urbana (UAM) para Colombia y gestionar la ejecución de la fase inicial (2025-2026) que involucra el transporte de carga (Drone Delivery)</t>
  </si>
  <si>
    <t>4. Generar los documentos soporte y los reportes trimestrales de avance de los resultados relacionados con el transporte de carga y la Movilidad Aérea Urbana</t>
  </si>
  <si>
    <t xml:space="preserve">Acciones de Transparencia orientadas a la gestión disciplinaria implementadas al 100%
</t>
  </si>
  <si>
    <t xml:space="preserve">
(Actividades ejecutadas / Actividades programados) * 100%
</t>
  </si>
  <si>
    <t xml:space="preserve">1, Elaborar y publicar en el portal web, 1 informe mensual  detallado que incluya estadisticas y gestión de resultados de los procesos disciplinarios.
</t>
  </si>
  <si>
    <t>2. Implementar en el Portal web un formulario de reporte de posibles actos de corrupción cometidos por servidores publicos de la Aerocivil.</t>
  </si>
  <si>
    <t xml:space="preserve">3. Generar un reporte mensual de la información recibida a través del canal SOY TRANSPARENTE
</t>
  </si>
  <si>
    <t xml:space="preserve">
Finiquitar el trámite de los asuntos disciplinarios que se encuentren en etapa de instrucción, correspondiente a las vigencias 2022 a 2023
</t>
  </si>
  <si>
    <t>Trámite de actuaciones disciplinarias 2022 a 2023 finiquitadas en su integridad</t>
  </si>
  <si>
    <t xml:space="preserve">(Procesos disciplinarios decididos vigencias 2022 y 2023 / No. Procesos
disciplinarios a 01/01/2025 de vigencias 2022 y 2023) * 100%
</t>
  </si>
  <si>
    <t xml:space="preserve">1. Identificar los procesos disciplinarios, en etapa de instrucción, activos a 01 de enero de 2025, correspondientes a las vigencias 2022 y 2023 clasificándolos de acuerdo a la relevancia institucional y al riesgo de prescripción.  
</t>
  </si>
  <si>
    <t xml:space="preserve">2. Reasignar los expedientes disciplinarios correspondientes a las vigencias 2022 y 2023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</si>
  <si>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2022 y 2023. 
 </t>
  </si>
  <si>
    <t xml:space="preserve">1. Identificar, priorizar y articular con el nivel central las necesidades de mantenimiento de infraestructura aeroportuaria en los aeropuertos adscritos a las seis Direcciones Regionales Aeronáuticas.                             </t>
  </si>
  <si>
    <t>Realizar Evaluación Semestral del Sistema de Control Interno</t>
  </si>
  <si>
    <t xml:space="preserve">Sistema de Control Interno semestralmente evaluado  </t>
  </si>
  <si>
    <t xml:space="preserve">Informe Semestral de la Evaluación del Sistema de Control Interno DAFP y Evaluación FURAG anual. </t>
  </si>
  <si>
    <t xml:space="preserve">Actviidad 1. Ejecución Programa Anual de Auditorias Proceso Evaluación y Asesoría al Sistema de Control Interno - Vigencia 2025 aprobado por el Comité Institucional de Coordinación de Control Interno CICCI. </t>
  </si>
  <si>
    <t xml:space="preserve">Actividad 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</si>
  <si>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Implementar, hacer seguimiento a la Política de Prevención del Daño Antijurídico -PPDA 2024-2025 y 
 formular y adoptar la -PPDA- 2026-2027 </t>
  </si>
  <si>
    <t>Informe Trimestral de seguimiento a la implementación de la Política de Prevención del Daño Antijurídico 2024-2025 presentado</t>
  </si>
  <si>
    <t>Política de Prevención del Daño Antijurídico 2026-2027 formulada, aprobada y adoptada 
-Resolución Adopción PPDA con sus anexos-</t>
  </si>
  <si>
    <t>Informe presentado</t>
  </si>
  <si>
    <t xml:space="preserve">1. Presentar los meses de abril, agosto y diciembre informe de seguimiento a la implementación de la PPDA 2024-2025 </t>
  </si>
  <si>
    <t>2. Cronograma Actividades Formulación PPDA</t>
  </si>
  <si>
    <t xml:space="preserve">
3. Formulación, Aprobación y adopción PPDA mediante acto administrativo, según cronograma</t>
  </si>
  <si>
    <t>Actualizar la  compilación sistematizada de la normativa y jurisprudencia, así como de conceptos emitidos por la Oficina Asesora Jurídica, en los temas de relevancia jurídica para la entidadd</t>
  </si>
  <si>
    <t>Base de datos de normativa, jurisprudencia y conceptos relevantes actualizada a la fecha</t>
  </si>
  <si>
    <t>(Documentos aprobados para publicación/ Documentos publicados)*100</t>
  </si>
  <si>
    <t xml:space="preserve">
1. Actualizar la base de datos a partir de insumos periodicos reportados por las coordinaciones de los grupos internos de trabajo de la oficina jurídica.
</t>
  </si>
  <si>
    <t>2. Realizar selección de conceptos, normas y jurisprudencia a publicar</t>
  </si>
  <si>
    <t>Realizar control y seguimiento de los procesos judiciales y extrajudiciales con apoyo  del aplicativo ekogui</t>
  </si>
  <si>
    <t xml:space="preserve"> Seguimiento y validación realizado semestralmente </t>
  </si>
  <si>
    <t xml:space="preserve">Actualización semestral en ekogui, de la calificación del riesgo y  de la provisión contable de los procesos judiciales en los que la entidad actúe como demandado.  </t>
  </si>
  <si>
    <t xml:space="preserve">
1. Realizar  semestralmente  la calificación del riesgo y cuando se requiera actualizar la provisión contable en el aplicativo ekogui de todos los procesos judiciales en los que la Entidad actué como demandado</t>
  </si>
  <si>
    <t>2. Realizar el reporte del estado actual de los procesos a cargo, por parte de los apoderados, en la periodicidad que establezca la coordinación de representación judicial.</t>
  </si>
  <si>
    <t xml:space="preserve">
3. Realizar el seguimiento y control semestral de los procesos judicales y extrajudiciales en los que la entidad es parte del coordinador de reprrsentaciòn judicial.</t>
  </si>
  <si>
    <t>Disponibilidad permanente de sistemas de información y canales de comunicación.</t>
  </si>
  <si>
    <t>D=((TSA-TI)/TSA)*100%
Para todos los sistemas de información y canales de comunicación dependiendo del caso, donde: 
•D es la disponibilidad mensual del servicio, en %, con una cifra decimal.
•TSA es el tiempo de servicio acordado, en minutos.
•TI es el tiempo de inactividad en minutos.</t>
  </si>
  <si>
    <t>1. Mantener actualizado el inventario de componentes tecnológicos administrados por la STI.</t>
  </si>
  <si>
    <t>2. Hacer el seguimiento y control de la disponibilidad del servicio de cada aplicación gestionada por la Secretaría de Tecnologías de la Información – TI.</t>
  </si>
  <si>
    <t xml:space="preserve">3. Hacer el seguimiento y control de la disponibilidad de canales de comunicación de los aeropuertos administrados por la STI.
</t>
  </si>
  <si>
    <t>4. Medir y evaluar la efectividad del servicio de soporte y requerimientos de usuarios en los componentes de TI existentes.</t>
  </si>
  <si>
    <t xml:space="preserve">5. Establecer planes de mejora por actividad trimestralmente basados en las eventualidades detectadas. </t>
  </si>
  <si>
    <t>1. Formular y estructurar un proyecto de transformación digital para la entidad</t>
  </si>
  <si>
    <t>2. Implementar un proyecto de transformación digital para la entidad</t>
  </si>
  <si>
    <t>3. Formular y estructurar un proyecto de transformación digital para un aeropuerto priorizado</t>
  </si>
  <si>
    <t>4. Implementar un proyecto de transformación digital para el aeropuerto priorizado</t>
  </si>
  <si>
    <t>5. Elaborar el plan estratégico de implementación del modelo de gobierno del dato en la entidad.</t>
  </si>
  <si>
    <t>6. Establecer el cronograma de actividades de la estrategia para la implementación del modelo de gobierno del dato.</t>
  </si>
  <si>
    <t>7. Implementar las actividades priorizadas en el cronograma</t>
  </si>
  <si>
    <t>Desarrollar los proyectos TI de la transformación digital contemplados en el PETI.</t>
  </si>
  <si>
    <t>Dos proyectos de transformación digital implementados</t>
  </si>
  <si>
    <t>Proyectos implementados / Proyectos planeados *100%</t>
  </si>
  <si>
    <t>Porcentaje de ejecución del cronograma del modelo de gobierno del dato</t>
  </si>
  <si>
    <t>Actividades ejecutadas / Actividades planeadas *100%</t>
  </si>
  <si>
    <t>Realizar asistencia técnica en la implementación de la solución tecnológica para apoyar procesos de gestión en la Secretaría de Autoridad.</t>
  </si>
  <si>
    <t>Asistencia técnica brindada</t>
  </si>
  <si>
    <t>Actividades de asistencia ejecutadas / Actividades de asistencia solicitadas * 100%</t>
  </si>
  <si>
    <t>1. Realizar asistencia técnica en la etapa de planeación del proyecto a través de la revisión del componente técnico de cuatro planes.</t>
  </si>
  <si>
    <t>2. Realizar asistencia técnica en la ejecución del contrato en aspectos como soporte a infraestructura y alistamiento de datos requeridos para la migración.</t>
  </si>
  <si>
    <t>Diseñar e implementar actividades de uso y Apropiación en los servicios T.I y/o sistemas de información priorizados 2025-2026</t>
  </si>
  <si>
    <t>Actividades de uso y Apropiación en los servicios T.I y/o Sistemas de información implementados</t>
  </si>
  <si>
    <t>Servicios de TI apropiados / Número total de servicios de TI por apropiar * 100%</t>
  </si>
  <si>
    <t>1. Determinar dos servicios de TI sobre las que se aplicará la Estrategia de Uso y Apropiación 2025-2026.</t>
  </si>
  <si>
    <t>2. Planear las actividades de Uso y Apropiación sobre los servicios priorizados.</t>
  </si>
  <si>
    <t>3. Implementar las actividades de la estrategia de Uso y apropiación, identificando el número de funcionarios beneficiados por la estrategia.</t>
  </si>
  <si>
    <t>1. Hacer seguimiento a la ejecución contractual de la solución de portales para la Entidad.</t>
  </si>
  <si>
    <t>2. Poner en producción la sede electrónica y el portal de intranet.</t>
  </si>
  <si>
    <t>3. Hacer seguimiento a la administración del servicio de portales.</t>
  </si>
  <si>
    <t>Poner a disposición de los usuarios internos y externos los portales de intranet y extranet</t>
  </si>
  <si>
    <t>Portales de intranet y extranet en producción</t>
  </si>
  <si>
    <t>Portales intranet y extranet en producción/Portales intranet y extranet planeados * 100%</t>
  </si>
  <si>
    <t xml:space="preserve">1. Dar lineamientos y acompañamiento para la elaboración de los planes de contingencia de los sistemas de información y del Plan de Recuperación de Desastres de servicios de TI.
</t>
  </si>
  <si>
    <t>2. Coordinar la ejecución de dos actividades de Ethical Hacking a la infraestructuras tecnológicas de la entidad.</t>
  </si>
  <si>
    <t>3. Dar lineamientos y acompañar la actualización del inventario de activos de información y de la matriz de riesgos de seguridad de la información en los procesos de la entidad</t>
  </si>
  <si>
    <t>4. Mantener actualizadas las matrices de activos de información y riesgos de seguridad los procesos a cargo de la Secretaria de TI</t>
  </si>
  <si>
    <t>Revisar y actualizar la implementación de la estrategia de seguridad de la información</t>
  </si>
  <si>
    <t>Estrategia de seguridad de la información implementada</t>
  </si>
  <si>
    <t>Actividades ejecutadas/Actividades planeadas *100%</t>
  </si>
  <si>
    <t>Promover la implementacion de las lecciones aprendidas en la investigación de accidentes e incidentes graves, gestionando oportunamente el 100% de las recomendaciones derivadas de las investigaciones terminadas.</t>
  </si>
  <si>
    <t>INVESTIGACIÓN DE ACCIDENTES E INCIDENTES GRAVES
Terminar el 100% de las investigaciones pendientes de accidentes e incidentes graves ocurridos en el año 2024, y el 20% de la totalidad de los accidentes e incidentes graves que ocurran hasta junio de 2025.</t>
  </si>
  <si>
    <t xml:space="preserve">
Informes Finales de investigaciones pendientes de accidentes e incidentes graves del año 2024  terminados en el 100%; y de la totalidad de los accidentes e incidentes graves que ocurran hasta junio de 2025, terminados en el 20%.</t>
  </si>
  <si>
    <t xml:space="preserve">
Número de investigaciones de accidentes e incidentes graves 2024 y 2025 finalizadas x 100 / Número de eventos pendientes (2023) u ocurridos (2024).</t>
  </si>
  <si>
    <t>INVESTIGACIÓN DE INCIDENTES
Terminar el 100% de las investigaciones de incidentes ocurridos en el año 2024, y el 100% de los incidentes ocurridos hasta septiembre de 2025.</t>
  </si>
  <si>
    <t>Informes Finales de investigaciones de incidentes 2024 y 2025 finalizados en el 100%.</t>
  </si>
  <si>
    <t>PROMOCIÓN DE LA SEGURIDAD
Efectuar y / o participar en 20 eventos /  actividades de promoción de seguridad operacional, organizados por la DIACC, o por otras entidades o dependencias que inviten a la DIACC.</t>
  </si>
  <si>
    <t>Actividades de promoción de seguridad operacional efectuadas en el 100%.</t>
  </si>
  <si>
    <t>2. Terminar las investigaciones del 95% de los Incidentes ocurridos hasta el 30-sep-25.</t>
  </si>
  <si>
    <t>1. Terminar el 100% de las investigaciones de accidentes e incidentes graves que estaban pendientes el 31-dic-24.</t>
  </si>
  <si>
    <t>2. Terminar la investigación del 20% de los accidentes e incidentes graves que ocurran hasta junio de 2025.</t>
  </si>
  <si>
    <t>1. Terminar la investigacion de todos los incidentes ocurridos en el año 2024, que estaban pendientes el 31-dic-24.</t>
  </si>
  <si>
    <t>1. Organizar y realizar ocho (8) actividades de promoción de Seguridad Operacional, de manera presencial o virtual, en diferentes regiones sel país.</t>
  </si>
  <si>
    <t>2. Participar en doce (12) actividades de promoción o de capacitación de Seguridad Operacional, o asuntos relacionados, que organicen otras entidades o dependencias y a los cuales se invite a participar a la DIACC.</t>
  </si>
  <si>
    <t xml:space="preserve">Actividad 1.  Finalizar la actualización de procesos y documentación de los procesos aplicables a las Regionales 
</t>
  </si>
  <si>
    <t>Actividad 2. Realizar mesas de trabajo con el propósito de continuar la elaboración del Modelo de Gestión de las regionales incluyendo los procesos aplicables.</t>
  </si>
  <si>
    <t>Mantenimiento del Sistema de Gestión Seguridad de Aviación Civil (SeMS) sistema formal estable cumplido al 50%</t>
  </si>
  <si>
    <t>Actividad 1, Identificar y gestionar amenazas y riesgos de seguridad de la aviación civil SeMS SSNA</t>
  </si>
  <si>
    <t>Actividad 2. Realizar vigilancia y mejora continua de la eficacia de seguridad de la aviación civil SeMS SSNA</t>
  </si>
  <si>
    <t>Actividad 3. Comunicar los resultados de seguridad de la aviación civil SeMS SSNA</t>
  </si>
  <si>
    <t>Mantenimiento del Sistema de Gestión Seguridad Operacional (SMS) operativo cumplido 50%</t>
  </si>
  <si>
    <t xml:space="preserve">Actividad 1. Gestionar los riesgos de seguridad operacional SMS SSA
</t>
  </si>
  <si>
    <t>Actividad 2. Asegurar la gestión de la seguridad operacional SMS SSA</t>
  </si>
  <si>
    <t xml:space="preserve">Actividad 3. Promocionar la seguridad operacional SMS SSA
</t>
  </si>
  <si>
    <t>Mantenimiento del Sistema de Gestión Seguridad Operacional (SMS) operativo cumplido 75%</t>
  </si>
  <si>
    <t>Actividad 1. Gestionar los riesgos de seguridad operacional SMS SSNA</t>
  </si>
  <si>
    <t>Actividad 2.Asegurar la gestión de la seguridad operacional SMS SSNA</t>
  </si>
  <si>
    <t>Actividad 3. Promocionar la seguridad operacional SMS SSNA</t>
  </si>
  <si>
    <t>Actividad 3.Comunicar los resultados de seguridad de la aviación civil SeMS SSA</t>
  </si>
  <si>
    <t xml:space="preserve">Actividad 1. Identificar y gestionar las amenazas y riesgos de seguridad de la aviación civil SeMS SSA
</t>
  </si>
  <si>
    <t xml:space="preserve">
Actividad 2.Realizar vigilancia y mejora continua de la eficacia de seguridad de la aviación civil SeMS SSA
</t>
  </si>
  <si>
    <t>Desarrollar el Plan Estratégico de Comunicaciones en línea con la Política de Comunicaciones y Relacionamiento Institucional de la Aeronáutica Civil de Colombia.</t>
  </si>
  <si>
    <t>Política de comunicaciones implementada.</t>
  </si>
  <si>
    <t xml:space="preserve">3. Generar estrategias y/o campañas de comunicación corporativa que permitan  promover una cultura institucional para el cumplimiento de la misión, visión y el fortalecimiento de los valores de la organización. 						</t>
  </si>
  <si>
    <t xml:space="preserve"> Eventos/reuniones estratégicos con participación / Eventos planeados*100 </t>
  </si>
  <si>
    <t>2. Elaborar Diagnóstico de las capacidades que tiene Colombia  para la inversión nacional o extranjera en MRO, según cronograma</t>
  </si>
  <si>
    <t>3. Realizar 3 sesiones de la Red Aeronautica Nacional - AeroRed con los diferentes actores de la industria (empresa, academia y estado), orientadas a la creación de relaciones de valor y gestión de proyectos. Materializando  al menos una alianza, según cronograma.</t>
  </si>
  <si>
    <t>4. Planear y realizar actividades de apoyo a la industria aeronáutica en al menos dos de las siguientes lineas: MRO, piezas y partes, ALS, Aeronaves no tripuladas, en el marco de F-AIR COLOMBIA 2025, según cronograma.</t>
  </si>
  <si>
    <t xml:space="preserve"> 
Consultoria Plan Estrategico de Aviación General en Colombia realizado</t>
  </si>
  <si>
    <t xml:space="preserve">1. Identificar la viabilidad presupuestal para desarrollo de la consultoría. (Correos o actas de reunión u oficios). </t>
  </si>
  <si>
    <t>Actualizar los planes maestros contratados en la vigencia 2024.</t>
  </si>
  <si>
    <t>2. Informe mensual de la supervisión respaldado con el informe de la interventoría de la consultoría contratadas en la vigencia 2024 que comprenden la Regional Centro Sur (Paipa y Florencia)</t>
  </si>
  <si>
    <t>3. Informe mensual de la supervisión respaldado con el informe de la interventoría de la consultoría contratadas en la vigencia 2024 que comprenden la Regional Nororiente  (Ocaña, Arauca y Saravena)</t>
  </si>
  <si>
    <r>
      <t>Planes Maestros actualizados y analisis de la conectividad regional iniciado</t>
    </r>
    <r>
      <rPr>
        <strike/>
        <sz val="12"/>
        <color theme="1" tint="0.249977111117893"/>
        <rFont val="Arial Narrow"/>
        <family val="2"/>
      </rPr>
      <t>s</t>
    </r>
  </si>
  <si>
    <t xml:space="preserve">Desarrollar y administrar el portafolio de proyectos de inversión de la entidad, mediante la definición de 2 procedimientos:"Planificación de  proyectos de inversión" y "Ejecución y seguimiento proyectos de inversión"  como parte del proceso de gestión de proyectos y el seguimiento a la ejecución presupuestal de los proyectos de inversión 
. 
</t>
  </si>
  <si>
    <t xml:space="preserve">Portafolio de proyectos de inversión gestionado
</t>
  </si>
  <si>
    <t xml:space="preserve">Actividades de administración de portafolio de proyectos ejecutadas/ Actividades  de administración de portafolio de proyectos programadas 
</t>
  </si>
  <si>
    <t xml:space="preserve">Actividad 1. Diseño y aprobación en ISOLUCION del procedimiento "Planificación de  proyectos de inversión" 
</t>
  </si>
  <si>
    <t xml:space="preserve">Actividad 2. Diseño y aprobación en ISOLUCION del procedimiento "Ejecución y seguimiento proyectos de inversión" 
</t>
  </si>
  <si>
    <t>Actividad 3. Seguimiento a la ejecución presupuestal del presupuesto de los proyectos de inversión  de la vigencia por medio de los tableros de control.</t>
  </si>
  <si>
    <t xml:space="preserve">
3. Elaborar y divulgar boletin con la información de las emisiones de CO2 para la Aviación Civil Internacional CORSIA del Estado Colombiano. </t>
  </si>
  <si>
    <t>Consolidar la gobernanza para la operatividad de la Hoja de Ruta de los Combustibles Sostenibles de Aviación en Colombia</t>
  </si>
  <si>
    <t xml:space="preserve">
Gobernanza para la operatividad de la hoja de ruta de SAF en Colombia</t>
  </si>
  <si>
    <t>1. Establecer mesas estratégicas para la operatividad de la hoja de ruta de SAF</t>
  </si>
  <si>
    <t xml:space="preserve">2. Definir el cronograma para el Mapa de actuación de la Hoja de Ruta de SAF </t>
  </si>
  <si>
    <t>3. Realizar seguimiento al avance del cronograma planteado en la hoja de ruta de SAF</t>
  </si>
  <si>
    <t xml:space="preserve">3. Proporcionar insumos (Informes de vigilancia tecnológica, boletines trimestrales de investigación, memorias académicas de eventos de divulgación, escenarios Desarrollo aeronáutico y espacial, boletines de Ciencia, tecnologia, desarrollo e innvación y Publicaciones,  y demás trabajos derivados de los procesos de investigación, innovación y GC), para la actualización del espacio lógico del centro de investigación. </t>
  </si>
  <si>
    <t>Asegurar la disponibilidad de la Información estadística</t>
  </si>
  <si>
    <t>Información estadística disponible en el 100%</t>
  </si>
  <si>
    <t>1. Formular el Plan Estadístico Institucional de la Aeronáutica Civil en atención de los lineamientos del DANE, y articularlo con el Plan Estratégico Institucional 2022-2026</t>
  </si>
  <si>
    <t>2. Actualizar la documentación de las operaciones estadísticas a evaluar en la NTC PE 1000:2020</t>
  </si>
  <si>
    <t>3. Aplicar el instrumento de fortalecimiento de registros administrativos del DANE, en los autodiagnósticos de los registros administrativos de la entidad.</t>
  </si>
  <si>
    <t xml:space="preserve">4.Realizar la publicación de información estadística producida por la entidad en la página web. 
</t>
  </si>
  <si>
    <t>5. Cumplir con los planes de mejoramiento de las operaciones estadísticas evaluadas por el DANE en el año 2024.</t>
  </si>
  <si>
    <t>Soluciones y/o productos analiticos entregados en su totalidad</t>
  </si>
  <si>
    <t>Número de Soluciones y/o productos analíticos entregados / Número de Soluciones y/o productos analíticos requeridos</t>
  </si>
  <si>
    <t>1. Analizar y elaborar las soluciones y/o productos de analísis de datos solicitados.</t>
  </si>
  <si>
    <t>2. Elaboración de informes sobre el sector aéreo y los servicios conexos.</t>
  </si>
  <si>
    <t>Actualizar los procesos del Sistema de Gestión y actualizar la información documentada, teniendo en cuenta los cambios en la estructura organizacional establecida mediante el decreto 1294 de 2021 y las resoluciones de grupo anexos</t>
  </si>
  <si>
    <t>Documentación del Sistema de Gestión actualizada de acuerdo con el Fortalecimiento Institucional</t>
  </si>
  <si>
    <t xml:space="preserve">Plan Maestro de la gestión del tránsito aéreo formulado
y elaborado en el 20% </t>
  </si>
  <si>
    <t>Actividades ejecutadas/Actividades programadas*100</t>
  </si>
  <si>
    <t>1. Construir el plan de trabajo con un cronograma detallado para la ejecución del Plan Maestro ATM</t>
  </si>
  <si>
    <t>2. Desarrollar el capítulo introductorio del Plan Maestro ATM, el cual puede incluir: objetivos, metodología, alcance y otros elementos relevantes.</t>
  </si>
  <si>
    <t>3. Realizar diagnóstico del estado actual del sistema ATM en Colombia, identificando las condiciones operativas, desafíos y oportunidades de mejora.</t>
  </si>
  <si>
    <t xml:space="preserve">
Transmisión del reporte Metar Auto 24 horas en 20 aeródromoS realizada
</t>
  </si>
  <si>
    <t xml:space="preserve">1. Transmisiòn del reporte Metar Auto 24 horas en 20 aerodoromos </t>
  </si>
  <si>
    <t>2. Implementacion del CNAP capitulo Caribe para cubrimineto de la zona de la FIR SKEC y la zona insular.</t>
  </si>
  <si>
    <t xml:space="preserve">1.Realizar  la etapa precontractual. </t>
  </si>
  <si>
    <t xml:space="preserve">2. Realizar la Etapa contractual. </t>
  </si>
  <si>
    <t xml:space="preserve">3. Adjudicar Contrato e iniciar la ejecución del mismo. </t>
  </si>
  <si>
    <t>Numero de proyectos contratados/ Numero de proyectos planeados</t>
  </si>
  <si>
    <t>Estudio de factibilidad para la implementacion de los servicios de registro, planificacion de vuelo y mapeo para el sistema UTM realizado</t>
  </si>
  <si>
    <t xml:space="preserve"> 1.Realizar el estudio tecnico que incluya la tecnología, infraestructura, insumos, personal de los servicios iniciales</t>
  </si>
  <si>
    <t xml:space="preserve">2. Realizar analisis financiero que incluya un estudio de mercado, análisis del entorno económico, social y cultural, 
Identificación del público objetivo, riesgos asociados </t>
  </si>
  <si>
    <t>Actividades ejecutadas  / Actividades Programadas * 100</t>
  </si>
  <si>
    <t>1. Desarrollar el plan de performance ATM para el SINEA, para cumplir los objetivos operacionales y garantizar la coordinación entre los diferentes actores del sistema ATM.</t>
  </si>
  <si>
    <t xml:space="preserve">2. Desarrollar el Proceso de Capacitación ATFM para Colombia. </t>
  </si>
  <si>
    <t>3. Definición de los parámetros de coordinación aeroportuaria para la facilitación de franjas horarias y coordinación de SLOTS aeroportuarios.</t>
  </si>
  <si>
    <t>4. Desarollar las actividades del Comité CDM/ATFCM.</t>
  </si>
  <si>
    <t xml:space="preserve">Proyecto de fortalecimiento  del sistema de vigilancia aeronáutica implementado </t>
  </si>
  <si>
    <t xml:space="preserve">  HOJA DE RUTA DE LA TRANSICION DEL AIS AL AIM FASE I,  FASE II Y FASE III DESARROLLADA EN  57 % </t>
  </si>
  <si>
    <t>1. Cronograma Hoja de Ruta de transición de los  Servicios  de Información Aeronautica (AIS) a la Gestión de Información Aeronautica (AIM) según la OACI</t>
  </si>
  <si>
    <t>3. Elaborar procedimiento para el  fortalecimiento  Notam Digitales para el sistema de gestion de calidad   para dar cumplimiento a lo establecido en el paso 21 de la hoja de ruta  según cronograma</t>
  </si>
  <si>
    <t>TERMINADA</t>
  </si>
  <si>
    <t xml:space="preserve">2. Diseñar los  procedimientos de vuelo PBN (instrumentos o visual) para dos (2) aeropuertos de la amazonia y orinoquia colombiana
</t>
  </si>
  <si>
    <t xml:space="preserve"> Proyectos de automatización y flexibilidad en los aeropuertos del SINEA, desarrollados </t>
  </si>
  <si>
    <t>Actividades ejecutadas/Actividades programadas * 100</t>
  </si>
  <si>
    <t>1. Desarrolar y monitorear los sistemas de Ciberseguridad de la red ATN</t>
  </si>
  <si>
    <t>2. Monitorear el progreso de las actividades previstas en el proceso de la prestacion del servicio de los canales subsidiarios de la ATN (Region Amazonica)</t>
  </si>
  <si>
    <t>Planear e implementar mejoras en el espacio aéreo superior mediante implementación del concepto SDR (Strategic Direct Routing / Enrutamiento directo estrategico) y concepto FRA (Free Route Airspace / Espacio Aéreo de ruta libre)</t>
  </si>
  <si>
    <t>1. Planificar e implementar trayectorias SDR para transitos saliendo de SKBO hacia espacio aéreo SKEC (UTA BAQ)</t>
  </si>
  <si>
    <t xml:space="preserve">2. Planificar e implementar concepto FRA en un espacio aéreo UTA SKED, En un 15% del total de la FIR Bogota
</t>
  </si>
  <si>
    <t xml:space="preserve">Edificio de Autoridad Aeronáutica incluido en documentos presentados por originador. </t>
  </si>
  <si>
    <t xml:space="preserve">(Mesas ejecutadas/Mesas programadas)*100% 
</t>
  </si>
  <si>
    <t>(actividades ejecutadas / actividades programadas) * 100%</t>
  </si>
  <si>
    <t>1. Remitir los documentos técnicos asociados a la solicitud de vigencia futura.</t>
  </si>
  <si>
    <t>2. Adelantar el trámite de solicitud de vigencias futuras (OGP)</t>
  </si>
  <si>
    <t>3. Estructuración del proceso precontractual</t>
  </si>
  <si>
    <t>4. Adelantar el proceso de selección para la contratacion de las asistencias técnicas priorizadas</t>
  </si>
  <si>
    <t xml:space="preserve">No. Informes presentados / Informes programados *100
</t>
  </si>
  <si>
    <t xml:space="preserve">Elaborar e Implementar estrategias comerciales y de mercadeo en 16 aeropuertos a cargo de la Aerocivil. </t>
  </si>
  <si>
    <t xml:space="preserve">
2. Aplicación de casos de negocios por aeropuerto.</t>
  </si>
  <si>
    <t>3. Seguimiento a los casos de negocio aplicados.</t>
  </si>
  <si>
    <t xml:space="preserve">% ejecución acumulada
segùn informes de supervisiòn (ejecutado / programado) </t>
  </si>
  <si>
    <t>Proceso contractual estructurado</t>
  </si>
  <si>
    <t>Proceso constructivo para los aeródromos de La Primavera, Cumaribo, Magüí Payán, Bahía Solano y Barrancominas, ejecutado en el porcentaje estabecido para cada aeródromo</t>
  </si>
  <si>
    <t>50% ejecución acumulada segùn informes de supervisiòn (ejecutado / programado), aeródromo Bahía Solano</t>
  </si>
  <si>
    <t>50% ejecución acumulada segùn informes de supervisiòn (ejecutado / programado),aeródromo Barrancominas</t>
  </si>
  <si>
    <t>5. Realizar el acompañamiento a la Gobernación del Guaviare para la gestión del permiso de construcción ante la Dirección de Autoridad</t>
  </si>
  <si>
    <t xml:space="preserve">Asociaciones público-privadas en estructuración con seguimiento realizado </t>
  </si>
  <si>
    <t>Seguimiento a los municipios sobre los portafolios de los proyectos que éstos ejecutarán con el porcentaje de las contraprestaciones de las concesiones aeroportuarias.</t>
  </si>
  <si>
    <t>Informes de seguimiento presentados / Informes de seguimiento programados</t>
  </si>
  <si>
    <t>1. Realizar mesas de trabajo con municipios sobre el seguimiento a proyectos en ejecución y proyectos futuros que se financien con el porcentaje derivado de la contraprestación de la concesión aeroportuaria.</t>
  </si>
  <si>
    <t>2. Presentar informe semestral del seguimiento realizado a los recursos asignados a los municipios beneficiarios de la contraprestación aeroportuaria.</t>
  </si>
  <si>
    <t>Oferta Académica 2025 ejecutada al 100%</t>
  </si>
  <si>
    <t>Oferta Académica ejecutada/ Oferta académica planeada *100</t>
  </si>
  <si>
    <t>4. Realizar el seguimiento a la ejecución del 50% del proceso constructivo en el aeródromo de Bahía Solano incluido en el convenio con el Ejército Nacional</t>
  </si>
  <si>
    <t>5. Realizar el seguimiento a la ejecución del 50% del proceso constructivo en el aeródromo de Barrancominas incluido en el convenio con el Ejército Nacional</t>
  </si>
  <si>
    <t>Mejoramiento de la pista del Aeropuerto de San José del Guaviare con proceso de selección abierto</t>
  </si>
  <si>
    <t>Estructurar el proyecto para la suscripción del contrato y/o convenio interadministrativo que permita desarrollar la construcción del aeródromo de la Alta Guajira</t>
  </si>
  <si>
    <t>Proyecto para la suscripción del contrato y/o convenio interadministrativo que permita desarrollar la construcción del aeródromo de la Alta Guajira, estructurado</t>
  </si>
  <si>
    <t>2.Elaboración y Presentación del Plan de Adaptación de Guías Ambientales- PAGA.</t>
  </si>
  <si>
    <t>3. Supervisar la culminación de los Estudios y Diseños (Fase III)</t>
  </si>
  <si>
    <t>4. Remtir los insumos técnicos para el trámite del CONFIS y CONPES</t>
  </si>
  <si>
    <t>Implementar actividades de mantenimiento, rehabilitación y/u obras de infraestructura para mitigar riesgos y amenazas de acuerdo con lo formulado en los PGRD.</t>
  </si>
  <si>
    <t>Actividades ejecutadas / actividades programadas en los PGRD  * 100 %</t>
  </si>
  <si>
    <t xml:space="preserve">1. Envíar a la Dirección de Infraestructura Aeroportuaria la relación de actividades o intervenciones que deben ser implementadas en los contratos de mantenimiento y/u obras de insfraestructura de acuerdo con catorce (14) Planes de gestión de Riesgos de Desastres en el marco de gestión del riesgos para ser implementadas.  </t>
  </si>
  <si>
    <t>2. Realizar a través de los contratos de mantenimiento, rehabilitación y/u obras de infraestructura, las actividades encaminadas a obras resilientes de acuerdo con lo formulado en los PGRD.</t>
  </si>
  <si>
    <t>GRUPO GESTIÓN AMBIENTAL Y CONTROL FAUNA</t>
  </si>
  <si>
    <t>Número de productos desarrollados/e número de productos planificados *100</t>
  </si>
  <si>
    <t>Implementación de la ruta de gestión del conocimiento e innovación, desarrollado en el 100%</t>
  </si>
  <si>
    <t>2. Identificar y asesorar la dirección de tesis de nivel de pregrado y posgrado relacionados con temas aeronauticos y aeroespaciales.</t>
  </si>
  <si>
    <t>4. Desarrollar conjuntamente con la DGH la Implementación de la ruta de gestión del conocimiento e innovación conforme al cronograma establecido para la vigencia y capacitar a la comunidad académica en temas de investigación, innovación y Gestión del conocimiento.</t>
  </si>
  <si>
    <t xml:space="preserve"> Aplicar el modelo de aseguramiento de la calidad en los servicios educativos que ofrece el CEA </t>
  </si>
  <si>
    <t>Número de procedimientos actualizados /número de procedimientos programados *100</t>
  </si>
  <si>
    <t>1. Actualización de los procedimientos relacionados con autoevaluación de programas académicos de acuerdo con cronograma de actualización CEA.</t>
  </si>
  <si>
    <t>% de avance de ejecución del cronograma</t>
  </si>
  <si>
    <t>2. Aplicación del modelo de autoevaluación y autorregulación para las condiciones institucionales de calidad y condiciones de programa.</t>
  </si>
  <si>
    <t>Número de mecanismos aplicados/ Número de mecanismos diseñados</t>
  </si>
  <si>
    <t>3. Aplicación de la estrategia "Rumbo a la Excelencia Académica: Un Compromiso con la Calidad"</t>
  </si>
  <si>
    <t>Modelo del Sistema de Aseguramiento de Calidad (SIAC), aplicado de manera progresiva</t>
  </si>
  <si>
    <t xml:space="preserve">3. Desarrollar la homologación en el marco de la flexibilidad curricular que se fundamenta en la estandarización de los programas de educación continua. </t>
  </si>
  <si>
    <t xml:space="preserve"> Oferta Académica Actualizada ejecutada/Oferta Académica Actualizada Programada
</t>
  </si>
  <si>
    <t>Oferta Académica actualizada en el 25%</t>
  </si>
  <si>
    <t>Un Programa en el Nivel de Especialización Profesional
diseñado</t>
  </si>
  <si>
    <t xml:space="preserve"> Diseñar  un Programa en el Nivel de Especialización Profesional formal con enfoque nacional e internacional </t>
  </si>
  <si>
    <t xml:space="preserve">1.  Plan de Acción para la creación del Programa de Especialización con cronograma 
</t>
  </si>
  <si>
    <t>2. Construir las nueve (9) condiciones de programa de acuerdo con la normatividad del Ministerio de Educación Nacional, según cronograma</t>
  </si>
  <si>
    <t xml:space="preserve">
1. Estudio de las etapas 1 y 2 por parte del Ministerio de Educación Nacional
</t>
  </si>
  <si>
    <t>2. Desarrollo de la etapa 3 Análisis funcional y ocupacional de los subsectores objeto de estudio.</t>
  </si>
  <si>
    <t xml:space="preserve">
3. Desarrollo de la etapa 4 Actualización de las cualificaciones.
</t>
  </si>
  <si>
    <t xml:space="preserve">Implementar mínimo 4 estrategias para lograr un CEA inclusivo, en condiciones de igualdad en ambientes que favorezcan la integración y el respeto por la condición humana. </t>
  </si>
  <si>
    <t>Estrategias diseñadas mínimo 4</t>
  </si>
  <si>
    <t>1.Diseñar mínimo 4 estrategias para fortalecer  la convivencia para la paz al interior de la comunidad académica.</t>
  </si>
  <si>
    <t>2. Implementar mínimo 4 estrategias para fortalecer la convivencia para la paz al interior de la comunidad académica.</t>
  </si>
  <si>
    <t>3. Dar continuidad al protocolo para la prevención, detección y atención de violencias y cualquier tipo de discriminación basada en género.</t>
  </si>
  <si>
    <t>Número de estrategias ejecutadas / el número de estrategias planeadas *100%.</t>
  </si>
  <si>
    <t>Número de informes enviadas/ Número de informes planeados *100%</t>
  </si>
  <si>
    <t>Desarrollar, publicar y aprobar el marco regulatorio y el material informativo para la expedición de certificados tipo de RPAS en categoría certificada.</t>
  </si>
  <si>
    <t xml:space="preserve">Actividades realizadas para publicar el marco regulatorio y el material informativo </t>
  </si>
  <si>
    <t>1. Definir el marco reglamentario  y radicar la propuesta de resolución, para la certificación de aeronaves no tripuladas en categoría certificada de acuerdo con los  estándares seleccionados</t>
  </si>
  <si>
    <t>2. Desarrollar propuesta de Circulares Informativas y material guía (incluyendo Formatos, listas de chequeo y capítulos de la guia del inspector CPA) necesarios para la emisión de un certificado tipo de una aeronave RPAS en categoría certificada</t>
  </si>
  <si>
    <t>Cumplimiento 80% de certificados de funcionamiento  y/o documento equivalente, de las solicitudes presentadas en la vigencia que cumplen requisitos</t>
  </si>
  <si>
    <t>Número de certificados de funcionamiento y/o operación expedidos /Número de solicitudes de certificados de funcionamiento y/o recibidos en la vigencia</t>
  </si>
  <si>
    <t xml:space="preserve">
1. Completar las actividades de certificación pendientes del año 2024.</t>
  </si>
  <si>
    <t xml:space="preserve">2. Emitir certificados de los procesos de certificación que sean presentados entre el 1° y 3° trimestre de la vigencia y cumplan requisitos .     </t>
  </si>
  <si>
    <t>Finalizar el proceso de certificación del 100% de las solicitudes que fueron recibidas y que cumplan con los requisitos del proceso.</t>
  </si>
  <si>
    <t>Número de Organizaciones Certificadas / Numero de solicitudes de certificación recibidas en 2023 y 2024</t>
  </si>
  <si>
    <t>1. Ejecutar el proceso de certificación de acuerdo con el RAC 21, Capítulo O, a las organizaciones que hayan aplicado y cumplan con ese proceso.</t>
  </si>
  <si>
    <t>Desarrollar los ajustes normativos y procedimientales que resulten de la Asistencia técnica USOAP y que modifiquen la hoja de ruta para que Colombia Sea reconocida com estado de diseño.</t>
  </si>
  <si>
    <t>Actividades ejecutadas para el desarrollo de los ajustes normativos y procedimientales que resulten de la Asistencia técnica USOAP</t>
  </si>
  <si>
    <t xml:space="preserve">1. Analizar los hallazgos y plantear las acciones correctivas y actividades de modificación a la hoja de ruta para reconocimiento de Colombia como estado de Diseño </t>
  </si>
  <si>
    <t>2. Desarrollar propuesta de Circulares Informativas y material guía (incluyendo Formatos, listas de chequeo y capítulos de la guia del inspector CPA) necesarios para  la emsión de certificados de organización de producción aprobada (POA).</t>
  </si>
  <si>
    <t>Desarrollar Propuesta Normativa para La Certificación de Tipo de Sistemas de Propulsión Eléctricos.</t>
  </si>
  <si>
    <t xml:space="preserve">Propuesta Normativa para La Certificación de Tipo de Sistemas de Propulsión Eléctricos realizada </t>
  </si>
  <si>
    <t xml:space="preserve">
Actividades ejecutadas / actividades programadas x100</t>
  </si>
  <si>
    <t>1. Estudio para determinar los requisitos de aeronavegabilidad que deben cumplirse para expedir un certificado tipo a un sistema de propulsión eléctrica para Movilidad Urbana</t>
  </si>
  <si>
    <t>2. Desarrollar Borrador de Propuesta Normativa para Certificar Sistemas de Propulsión Eléctricos para Aeronaves de Movilidad Urbana.</t>
  </si>
  <si>
    <t xml:space="preserve">Completar el 70% en una autoevaluación de Implementación Efectiva de los Elementos Críticos en promedio referidos a la Seguridad Operacional en las áreas LEG, PEL, OPS, AIR, ANS y AGA. </t>
  </si>
  <si>
    <t xml:space="preserve">1. Llevar la autoevaluación de las PQs (LEG, PEL, OPS, AIR, ANS y AGA) a estado satisfactorio.      </t>
  </si>
  <si>
    <t>Completar el 70% en una autoevaluación de actividades completadas de los CAP (Corrective Action Plan) de USOAP en las áreas LEG, PEL, OPS, AIR, ANS y AGA</t>
  </si>
  <si>
    <t xml:space="preserve">
1. Cumplir las actividades de los CAPs pendientes</t>
  </si>
  <si>
    <t>Alcanzar el 100 % en una autoevaluacion de Implementación Efectiva de los Elementos Críticos referidos a la Seguridad de la Aviación Civil.</t>
  </si>
  <si>
    <t>Alcanzar el 100% en una autoevaluación de actividades completadas de los CAP (Corrective Action Plan) de USAP</t>
  </si>
  <si>
    <t xml:space="preserve"> Gestionar la propuesta de participación al 95% de actividades presenciales o virtuales que se desarrollen por/para el SRVSOP.</t>
  </si>
  <si>
    <t># actividades gestionadas por el Grupo Planificación de Autoridad/ # actividades a las que la autoridad es invitada por trimestre</t>
  </si>
  <si>
    <t xml:space="preserve">
1. Gestionar la propuesta de participación a eventos programados en el marco de SRVSOP</t>
  </si>
  <si>
    <t>Participar en el 95% de actividades presenciales o virtuales que se desarrollen por/para el AVSEC/FAL.</t>
  </si>
  <si>
    <t>Participación en el 95% en actividades AVSEC/FAL</t>
  </si>
  <si>
    <t>1. Asistencia a las actividades o eventos programados en el marco de AVSEC/FAL.</t>
  </si>
  <si>
    <t>Completar el 20 % de implementación del SSP, en estado presente y efectivo.</t>
  </si>
  <si>
    <t>1.Completar el 20 % de implementación del SSP, en estado presente y efectivo.</t>
  </si>
  <si>
    <t xml:space="preserve"> Completar el 45% del cierre de los faltantes, provenientes del GAP Analysis del SSP</t>
  </si>
  <si>
    <t>Aplicar los estándares para evaluación de los SMS, al 100% de los vigilados durante la vigencia 2025, conforme al plan de vigilancia.</t>
  </si>
  <si>
    <t>1. Aplicar los estándares para evaluación de los SMS, al 100% de los vigilados durante la vigencia 2025, conforme al plan de vigilancia.</t>
  </si>
  <si>
    <t>Completar el 100% los estándares para la vigilancia basada en riesgos para todas las áreas PEL, OPS, AIR, ANS y AGA.</t>
  </si>
  <si>
    <t>Formular el 100% del Plan Nacional de Seguridad de la Aviación Civil a través de un documento</t>
  </si>
  <si>
    <t xml:space="preserve">Implementar el 34% el Plan Nacional de Seguridad de la Aviación Civil </t>
  </si>
  <si>
    <t>Completar la actualización del registro de aeródromos, helipuertos  y matrículas de aeronaves</t>
  </si>
  <si>
    <t>Evaluar la viabilidad de cancelación de las matrículas inscritas en el Registro Aeronáutico Nacional inmersas en las causales dispuestas en el RAC 45</t>
  </si>
  <si>
    <t>1. Determinar las matrículas a evaluar, inscritas  en el Registro Aeronáutico Nacional  inmersas en las causales dispuestas en el RAC 45.</t>
  </si>
  <si>
    <t>2. Cancelar las matriculas evaluadas que cumplan con los criterios para cancelación de acuerdo a lo dispuesto en el RAC 45.</t>
  </si>
  <si>
    <t>1. Levantar la relación de enmiendas propuestas objeto de monitoreo a través de un cuadro control de enmiendas, a corte del 31 de diciembre de 2024.</t>
  </si>
  <si>
    <t xml:space="preserve">
 Tres docentes para investigación formativa  y 5 investigadores vinculados con experiencia en investigación y producción científica, contratados</t>
  </si>
  <si>
    <t xml:space="preserve">
Docentes e investigadores contratados/ Docentes e investigadores programados por contratar *100%</t>
  </si>
  <si>
    <t xml:space="preserve">
Realizar contratación de Mínimo tres docentes para investigación formativa  y 5 investigadores vinculados con experiencia demostrable en investigación y producción científica</t>
  </si>
  <si>
    <t xml:space="preserve">Convenios de cooperación académica y técnica con entidades nacionales e internacionales, realizados y evaluados </t>
  </si>
  <si>
    <t>Propuestas de convenios con análisis costo beneficio realizados /Propuesta de convenio con análisis costo beneficio, planeados</t>
  </si>
  <si>
    <t xml:space="preserve">1. Presentar la propuesta de las organizaciones o instituciones con las que se planea adelantar convenios de cooperación.
</t>
  </si>
  <si>
    <t>2. Adelantar las gestiones necesarias para la firma de los convenios de cooperación aprobados (Remisión de emails,  oficios, cartas de intención, actas o informes de desarrollo de mesas de trabajo, entre otros).</t>
  </si>
  <si>
    <t xml:space="preserve">
4.  Realizar un análisis costo/beneficio de los convenios o memorandos de entendimiento de cooperación académica y de las actividades asociadas a los mismos.</t>
  </si>
  <si>
    <t>Estrategias establecidas</t>
  </si>
  <si>
    <t>3. Realizar la provisión de empleos de la planta legal autorizada de acuerdo con el Decreto 1294 de 2021 en un 85%.</t>
  </si>
  <si>
    <t>Ruta establecida</t>
  </si>
  <si>
    <t>4. Establecer la ruta de inclusión de personas en condición de discapacidad</t>
  </si>
  <si>
    <t>5. Actualizar el registro público de la carrera admministrativa de la Aerocivil</t>
  </si>
  <si>
    <t xml:space="preserve">
Componente de planta de personal implementado</t>
  </si>
  <si>
    <t>1. Aprobar y publicar la Política de Gestión de Conocimiento y la Innovación (PGC +I) y suscripción de la Resolución para la creación del equipo catalizador.</t>
  </si>
  <si>
    <t>3. Realizar la socialización estructurada de las etapas aplicadas de la ruta dentro del plan piloto a los servidores de la Entidad, con el propósito de recoger aprendizajes, ajustar el enfoque y consolidar un modelo de implementación que pueda ser replicado.</t>
  </si>
  <si>
    <t>4. Ampliar la ejecución de la ruta de la PGC+I hacia otras áreas de la Entidad, contando con asesoria de un experto.</t>
  </si>
  <si>
    <t xml:space="preserve">Plan de acción de la política de compras y contratación pública cumplido en el 80% </t>
  </si>
  <si>
    <t>1. Realizar autodiagnóstico de la  política de compras y contratación pública</t>
  </si>
  <si>
    <t>2. Presentar balance de cumplimiento y cronograma de actividades para  la ejecución de la politica de compras y contratación pública establecida por MIPG.</t>
  </si>
  <si>
    <t>3. Adelantar las actividades programadas en la vigencia 2025,  para el cumplimiento de la política de compras y contratación pública establecida por MIPG, teniendo en cuenta el audiagnóstico realizado.</t>
  </si>
  <si>
    <t>Bienes dados de baja/ bienes identificados a dar debaja *100%</t>
  </si>
  <si>
    <t>2. Hacer cuatro seguimientos de frecuencia trimestral al plan de bajas de bienes muebles a nivel nacional 2025</t>
  </si>
  <si>
    <t>3. Adelantar los procesos de baja de bienes muebles correspondientes a la meta, teniendo en cuenta el plan de bajas vigencia 2025.</t>
  </si>
  <si>
    <t>4. Formular estrategia para la depuración de los bienes muebles de baja en los aeropuertos a cargo de la entidad</t>
  </si>
  <si>
    <t>1. Crear plan de socializacióndel proceso de Gestión de Compras y Contrataciónes Públicas, incluyendo el manual de supervisión e interventoría para Nivel Central y Regional  dirigido a todos los operadores del proceso</t>
  </si>
  <si>
    <t>2. Cumplir las actividades establecidas en el plan de socialización del proceso de Gestión de Compras y Contrataciónes Públicas, incluyendo el manual de supervisión e interventoría para Nivel Central y Regional  dirigido a todos los operadores del proceso, definido para 2025</t>
  </si>
  <si>
    <t>1. Actualizar el proceso: "Adquisición y Administración de Inmuebles", alineado con el fortalecimiento institucional (Caracterización, información documentada, indicadores y riesgos)</t>
  </si>
  <si>
    <t>1.Realizar informe de balance de la actualización e implementación del sistema de gestión documental en la Entidad</t>
  </si>
  <si>
    <t xml:space="preserve">2.  Realizar seguimiento al cumplimiento del Sistema Integrado de Conservación - SIC a nivel nacional </t>
  </si>
  <si>
    <t>3. Atender nuevos requerimientos de modulos y desarrollar interoperabilidad que permita relacionamiento con otras plataformas en la entidad, para el fortalecimiento del sistema de Gestión de Documento Electrónico de Archivos (SGDEA)</t>
  </si>
  <si>
    <t>4. Realizar seguimiento al diligenciamiento del Formato Único de Inventario Documental de Archivos de Gestión, por medio del SGDEA.</t>
  </si>
  <si>
    <t>1. Establecer y dar cumplimiento a los planes de mejoramiento de los hallazgos de Contraloría, a cargo de la Dirección Financiera.</t>
  </si>
  <si>
    <t>2. Establecer y dar cumplimiento a los planes de mejoramiento de los hallazgos de Control Interno, a cargo de la Dirección Financiera.</t>
  </si>
  <si>
    <t>2. Atender eficientemente y dentro de los tiempos establecidos, la totalidad de los requerimientos de información en el marco de la Auditoría Financiera de la CGR para la vigencia 2024.</t>
  </si>
  <si>
    <t>Interactuar con las áreas ejecutoras y proveedoras de información financiera, a fin de contribuir al logro del fenecimiento de la cuenta de la entidad</t>
  </si>
  <si>
    <t>Actividades para fortalecer la interacción con las áreas realizadas</t>
  </si>
  <si>
    <t>Actividades realizadas con las áreas/ Actividades  planeadas*100%</t>
  </si>
  <si>
    <t>1. Brindar orientación y /o acompañamiento en temas sensibles al fenecimiento, mínimo una vez al mes, a las áreas proveedoras de la información que requiere la Gestión Financiera</t>
  </si>
  <si>
    <t xml:space="preserve">Requerimientos de la CGR atendidos oportunamente </t>
  </si>
  <si>
    <t>Número de requerimientos CGR atendidos por la Dirección Financiera / Total Requerimientos solicitados por la CGR, a cargo de la Dirección Financiera</t>
  </si>
  <si>
    <t>2. Actualizar la caracterización de los grupos de valor en la entidad.</t>
  </si>
  <si>
    <t>3. Implementar los controles de términos de respuesta de las PQRSD, para garantizar la respuesta efectiva a la ciudadania.</t>
  </si>
  <si>
    <t>Informe de resultados</t>
  </si>
  <si>
    <t>Caracterización aprobada y publicada</t>
  </si>
  <si>
    <t>Estrategia de gestión para el cambio y la transformación cultural de la Entidad implementada en el 100%</t>
  </si>
  <si>
    <t xml:space="preserve">
Implementar al 100% el plan de trabajo anual para la intervención de factores psicosociales que   faciliten adaptación a los entornos laborales cambiantes de la entidad. </t>
  </si>
  <si>
    <t xml:space="preserve">
Desarrollar al 100% plan de trabajo anual para competencias de los comités de convivencia a nivel nacional que faciliten la resolución de conflictos en los entornos laborales.</t>
  </si>
  <si>
    <t>Desarrollar al 100% el Plan Anual de Bienestar Social e Incentivos durante la vigencia 2025 implementando el  enfoque de género e inclusión de servidores con discapacidad.</t>
  </si>
  <si>
    <t xml:space="preserve">Actividades ejecutadas / actividades programadas  *100. </t>
  </si>
  <si>
    <t xml:space="preserve">Depurar  minimo en un 70 los bienes muebles para dar de baja , del inventario realizado de años anteriores y vigencia 2024
</t>
  </si>
  <si>
    <t>Plan de bajas acumulado para  bienes muebles  Vigencia 2025 cumplido en el 70%</t>
  </si>
  <si>
    <t>Implementar al 100% en el Nivel Central y Regional un plan de sensibilizaciones y fortalecimiento en el proceso de Gestión de Compras y Contrataciónes Públicas</t>
  </si>
  <si>
    <t xml:space="preserve">
Plan de socialización y  Fortalecimiento  cumplido en el 100%  </t>
  </si>
  <si>
    <t>Actualizar y continuar implementación de la gestión documental de la entidad</t>
  </si>
  <si>
    <t xml:space="preserve">
Cronogramas de actividades para la actualización e implementación cumplidos 
</t>
  </si>
  <si>
    <t xml:space="preserve">
Obtener el cierre de los hallazgos de CGR y Oficina de Control Interno OCI, asignados a la Dirección Financiera, y abiertos a 31 de diciembre de 2024.</t>
  </si>
  <si>
    <t xml:space="preserve">
Porcentaje de hallazgos cerrados de Contraloría</t>
  </si>
  <si>
    <t xml:space="preserve">
Hallazgos CGR cerrados/Total de hallazgos CGR</t>
  </si>
  <si>
    <t>Completar al 100% los documentos que contiene el Plan de Fortalecimiento Institucional en el rol de autoridad.</t>
  </si>
  <si>
    <t>Documentos realizados</t>
  </si>
  <si>
    <t>Finalizar la automatización de los trámites de vuelos charter, la renovación de permisos  y definir la metodologia de 2 trámites adicional.</t>
  </si>
  <si>
    <t>1. Definir y entregar a la Secretaria TI, las especificaciones técnicas de los trámites a automatizar durante 2025.</t>
  </si>
  <si>
    <t>2. Desarrollo de la solución tecnológica que automatice la solicitud de vuelos charter.</t>
  </si>
  <si>
    <t>3. Desarrollo de la solución tecnológica que automatice la renovación de permisos de operación y/o funcionamiento.</t>
  </si>
  <si>
    <t>4. Desarrollo del 50% de la solución tecnológica que automatice los certificados de estudiantes.</t>
  </si>
  <si>
    <t>5. Desarrollo del 50% de la solución tecnológica que automatice la aprobación de itinerarios.</t>
  </si>
  <si>
    <t xml:space="preserve">
Actividades Ejecutadas/Actividades Programadas *100%</t>
  </si>
  <si>
    <t>Actividades Ejecutadas/Actividades Programadas *100%</t>
  </si>
  <si>
    <t>1. Preparación de contenido para el desarrollo de la campaña de divulgación de las disposiciones normativas relacionadas con la regulación económica del transporte aéreo.</t>
  </si>
  <si>
    <t>2. Desarrollo de la campaña de divulgación de las disposiciones nomativas relacionadas con la regulación económica del transporte aéreo a través de las redes sociales y página web de la Entidad. te aéreo.</t>
  </si>
  <si>
    <t xml:space="preserve">2. Publicar los RAC 135 y 155 
</t>
  </si>
  <si>
    <t>Completar el 100% de los manuales, procedimientos, circulares informativas y demás documentos requeridos para la certificación, control y vigilancia de la operación de helicópteros RAC 135.</t>
  </si>
  <si>
    <t>Manuales, procedimientos, circulares informativas y demás documentos requeridos para la certificación, control y vigilancia de la operación de helicópteros RAC 135 desarrollados en el 100%</t>
  </si>
  <si>
    <t xml:space="preserve">
Normas Actualizadas en el 100%
</t>
  </si>
  <si>
    <t xml:space="preserve">
1. Finalizar la actualizacion de los proyectos de norma RAC 155, RAC 135</t>
  </si>
  <si>
    <t>Completar la actualización del 100% de la normatividad colombiana para promover la conectividad interurbana, con la operación de helicópteros</t>
  </si>
  <si>
    <t>Realizar cuatro (4) mesas de conectividad aérea con la participación de operadores aéreos y  turísticos en las regionales y demás involucrados,</t>
  </si>
  <si>
    <t xml:space="preserve">4 mesas de conectividad aérea realizadas </t>
  </si>
  <si>
    <t xml:space="preserve">Número de mesas de conectividad realizadas / Número de mesas de conectividad aérea programadas *100% </t>
  </si>
  <si>
    <t>1. Realizar cuatro (4) mesas de conectividad aérea, con la participación de operadores turísticos, operadores aéreos y demás actores involucrados</t>
  </si>
  <si>
    <t>1.Realizar el acompañamiento y a la gestión para inclusión del proyecto aerodromo Alta Guajira en la ST-302.
-Actas de reunión.
-Construcción del documento Avance para la inclusión ST-302.</t>
  </si>
  <si>
    <t>1. Gestionar la contratación de Estudios de prefactibilidad y factibilidad de transición a  movilidad eléctrica en los aeropuertos a cargo de la Aerocivil</t>
  </si>
  <si>
    <t xml:space="preserve">2. Formular un plan de acción para la implementación de movilidad eléctrica en cuatro (4) aeropuertos de acuerdo con el estudio de prefactibilidad y factibilidad.  </t>
  </si>
  <si>
    <t>3. Adquirir vehículos híbridos para en cuatro (4) aeropuertos de la Aeronáutica Civil</t>
  </si>
  <si>
    <t>Proyectos de transición de los vehículos de servicios en tierra, garantizando la transición a energías alternativas, implementados en el 10%, en 4 aeropuertos</t>
  </si>
  <si>
    <t xml:space="preserve">Huella de carbono en 4 Aeropuertos (Tolú, Florencia, Mitu, Guaymaral)verificada  </t>
  </si>
  <si>
    <t>verificaciones obtenidas / verificaciones programadas  * 100 %</t>
  </si>
  <si>
    <t xml:space="preserve">1. Gestionar la contratación de certificaciones ambientales para cuatro (4) aeropuertos (Tolú, Florencia, Mitu, Guaymaral) </t>
  </si>
  <si>
    <t>2. Obtención de verificaciones de huella de carbono para aeropuertos certificados.</t>
  </si>
  <si>
    <t xml:space="preserve">3. Estructuración de planes de compensación para  aeropuertos verificados. 
</t>
  </si>
  <si>
    <t xml:space="preserve">1. Definición de actividades y cronograma del plan de acción de la hoja de ruta de eficiencia energetica para implementar </t>
  </si>
  <si>
    <t xml:space="preserve">1.Calcular emisiones de CO2 anuales a través de metodologia Aerocivil. </t>
  </si>
  <si>
    <t xml:space="preserve">2. Reportar al Ministerio de Transporte  mediante metodología MRV. </t>
  </si>
  <si>
    <t>Formular planes de gestión de riesgo para 8 aeropuertos en la vigencia 2025.</t>
  </si>
  <si>
    <t xml:space="preserve">Ocho (8) aeropuertos con planes de gestión del riesgo formulados </t>
  </si>
  <si>
    <t xml:space="preserve">1. Realizar la contratación de los planes de gestión de riesgo para ocho (8) aeropuertos </t>
  </si>
  <si>
    <t>Implementar actividades relacionadas con peligro aviario y fauna identificados en los planes de gestión de Riesgos de Desastres</t>
  </si>
  <si>
    <t>Actividades establecidas en los GERPAF, implementadas</t>
  </si>
  <si>
    <t xml:space="preserve">1.  Construir en el GERPAF el capitulo de control aviario y fauna </t>
  </si>
  <si>
    <t xml:space="preserve">2. Realizar actividades establecidas en los GERPAF para mitigar los riesgos por presencia de fauna en los aeropuertos </t>
  </si>
  <si>
    <t>DIRECCIÓN DE OPERACIONES AEROPORTUARIAS
GRUPO TERMINALES</t>
  </si>
  <si>
    <t>Plan Institucional de Capacitación - PIC 2025 formulado, aprobado y publicado</t>
  </si>
  <si>
    <t>1. Formular, aprobar y publicar el Plan Institucional de Capacitación - PIC 2025.</t>
  </si>
  <si>
    <t>2. Divulgar y ejecutar las actividades académicas establecidas en el Plan Institucional de Capacitación - PIC 2025.</t>
  </si>
  <si>
    <t>Informe de resultados encuesta de evaluación de impacto PIC - 2024</t>
  </si>
  <si>
    <t>3. Evaluar el impacto del Plan Institucional de Capacitación en la Entidad.</t>
  </si>
  <si>
    <t>Matriz DNAO PIC 2026 V1</t>
  </si>
  <si>
    <t>4. Realizar el diagnóstico de Necesidades de Aprendizaje Organizacional - DNAO PIC 2026 V1, con la aplicación de la herramienta tecnologica adoptada por la entidad</t>
  </si>
  <si>
    <t>Herramienta tecnologica implementada</t>
  </si>
  <si>
    <t xml:space="preserve">
Actividades Ejecutadas del PIC/Actividades Programadas PIC*100%</t>
  </si>
  <si>
    <t xml:space="preserve">
Plan Institucional de Capacitación - PIC 2025, ejecutado
</t>
  </si>
  <si>
    <t>2. Estructurar la vigencia futura para el desarrollo del proyecto del Centro de Entrenamiento de Bomberos</t>
  </si>
  <si>
    <t>3. Iniciar el proceso precontractual de la fase 1.</t>
  </si>
  <si>
    <t>Seguimiento semestral de avance de la IP relacionado con el Edificio del CEA, realizado.</t>
  </si>
  <si>
    <t xml:space="preserve">Proceso precontractual de Centro de Entrenamiento de Bomberos, inicado </t>
  </si>
  <si>
    <t xml:space="preserve">
Actividades ejecutadas/ Actividades programadas *100%</t>
  </si>
  <si>
    <t>Actividades ejecutadas/ Actividades programadas *100%</t>
  </si>
  <si>
    <t>1 Informe seguimiento por semestre</t>
  </si>
  <si>
    <t>Plan de Trabajo y cronograma definidos para los 48 aeropuertos con diagnóstico verificado por la Superintendencia de Transporte</t>
  </si>
  <si>
    <t>Documento de Plan de Trabajo y cronograma definidos</t>
  </si>
  <si>
    <t xml:space="preserve"> 1. Elaborar Plan de Trabajo y cronograma para la ejecución de las actividades identificadas en la estrategia formulada para los 10 aeropouertos priorizados durante la vigencia 2024 y la definición de la estrategia de los restantes 38 aeropouertos que cuentas con autodiagnóstico verificado por la Superintendencia de Transporte.</t>
  </si>
  <si>
    <t>Actividades identificadas en la estrategia para los 10 aeropuertos priorizados durante la vigencia 2024 ejecutadas en el 50%</t>
  </si>
  <si>
    <t>( actividades ejecutadas / actividades identificadas ) *50%</t>
  </si>
  <si>
    <t>2. Ejecutar el 50% de las actividades identificadas en la estrategia para los 10 aeropuertos priorizados durante la vigencia 2024.</t>
  </si>
  <si>
    <t>Estrategia definida para los 38 aeropuertos no priorizados durante la vigencia 2024</t>
  </si>
  <si>
    <t>3. Definir la estrategia para los restantes 38 aeropouertos que cuentan con autodiagnóstico verificado por la Superintendencia de Transporte.</t>
  </si>
  <si>
    <t># Estrategias definidas para aeropuertos /
38 aeropouertos que cuentan con autodiagnóstico verificado</t>
  </si>
  <si>
    <t xml:space="preserve">
1. Desarrollar los procesos de formacion de los instructores para el entrenamiento en el puesto de Trabajo (OJT) y facilitar los escenarios academicos para las habilitaciones operacionales cuando los prestadores de servicios aeronauticos lo requieran.</t>
  </si>
  <si>
    <t>Plan de trabajo</t>
  </si>
  <si>
    <t>Plan de trabajo predial definido</t>
  </si>
  <si>
    <t>. Actividades Ejecutadas/Actividades Programadas *100%</t>
  </si>
  <si>
    <t xml:space="preserve">Plan de trabajo anual para la intervención de factores psicosociales implementado al 100% </t>
  </si>
  <si>
    <t>Actividad 3. Ejecutar 60 sesiones individuales de terapia de relajación "Relaja tu mente y tu cuerpo" (para finalizar la vigencia con 240 intervenciones) 
Aplicación de 38 retes e intervención individual de estrés a los  funcionarios clasificados en grupos de intervención 2A y 1B (para finalizar la vigencia con 150 intervenciones) según cronograma</t>
  </si>
  <si>
    <t xml:space="preserve">Plan de trabajo anual para competencias de los comités de convivencia a nivel nacional desarrollado al 100%  </t>
  </si>
  <si>
    <t>Actividades ejecutadas / actividades programadas *100</t>
  </si>
  <si>
    <t>Ruta de gestión del conocimiento y programa de relevo generacional, implementada</t>
  </si>
  <si>
    <t>4. Asesorar, orientar y adelantar en la etapa poscontractual el 100% de las liquidaciones y cierre de los procesos de compras y contrataciones públicas que se tramiten en la entidad a través de la plataforma electronica "SECOP", de acuerdo con los lineamientos normativos sobre la materia.</t>
  </si>
  <si>
    <t xml:space="preserve"> Realizar la actualización de la gestión de Inmuebles de la Entidad en el 50% </t>
  </si>
  <si>
    <t xml:space="preserve">
 Actualización de la gestión de Inmuebles de la Entidad Realizada en el 50% </t>
  </si>
  <si>
    <t xml:space="preserve">2. Continuar la actualización del inventario de Inmuebles (incluyendo arrendamientos y comodatos), en el 20%. </t>
  </si>
  <si>
    <t xml:space="preserve">Implementar de forma integral acciones de transparencia orientadas a la gestión disiciplinaria de los funcionarios que impacten de forma positiva a la ciudadanía en general.
</t>
  </si>
  <si>
    <t>Actividades ejecutadas del plan de trabajo / actividades programadas del plan de trabajo *100</t>
  </si>
  <si>
    <t>Estudios y diseños fase 3 para la adecuación de las instalaciones del laboratorio de Certificación de Productos Aeronáuticos</t>
  </si>
  <si>
    <t>Documento Estudios y diseños fase 3</t>
  </si>
  <si>
    <t xml:space="preserve">Adecuación del laboratorio de Certificacón de Productos Aeronáuticos </t>
  </si>
  <si>
    <t>Diseñar un aplicativo para el seguimiento de la dinámica  de la oferta educativa  VS el mercado laboral.</t>
  </si>
  <si>
    <t>Aplicativo de Seguimiento diseñado</t>
  </si>
  <si>
    <t>Un aplicativo de seguimiento diseñado</t>
  </si>
  <si>
    <t xml:space="preserve">1. Identificación de las instituciones públicas y privadas que podrían apoyar la construcción del aplicativo (basados en la documentación elaborada por el CEA)
</t>
  </si>
  <si>
    <t>2. Validación de las instituciones seleccionadas mediante el alcance y aportes al proyecto.</t>
  </si>
  <si>
    <t>4. Implementación del aplicativo en el Centro de Pensamiento de Aviación Civil</t>
  </si>
  <si>
    <t xml:space="preserve">1. Informe mensual de la supervisión respaldado con el informe de la interventoría de la consultoría contratadas en la vigencia 2024 que comprenden a los aeropuertos de Armenía y Rionegro 
</t>
  </si>
  <si>
    <t>Plan de acción de eficiencia energética y mitigación de emisiones en el modo aéreo, desarrollado .</t>
  </si>
  <si>
    <t>Plan Nacional de Operaciones de Busqueda y salvamento SAR (PSAR) Actualizado e implementado al 100%</t>
  </si>
  <si>
    <t>Adelantar la ejecución del contrato para la construcción de la terminal, torre de control y cuartel de bomberos del Aeropuerto de Mitú de acuerdo con el cronograma de ejecución</t>
  </si>
  <si>
    <t xml:space="preserve">% ejecución acumulada
segùn informes de interventoría (ejecutado / programado) </t>
  </si>
  <si>
    <t>4. Realizar el seguimiento  de obra a la ejecución del contrato para la construcción de la terminal, torre de control y cuartel de bomberos del aeropuerto de Mitú, según cronograma</t>
  </si>
  <si>
    <t>2. Realizar el seguimiento financiero según cronograma del contrato para la construcción de la terminal, torre de control y cuartel de bomberos del aeropuerto de Mitú</t>
  </si>
  <si>
    <t>1. Identificar los aeropuertos que para 2026 deberán tener su permiso de operación actualizado</t>
  </si>
  <si>
    <t xml:space="preserve"> 2. Efectuar las inspecciones a los aeropuertos que se les debe actualizar el permiso de operación</t>
  </si>
  <si>
    <t>3.. Emitir la resolución de actualización (renovación o suspensión) del permiso de operación de los aeropuertos inspeccionados</t>
  </si>
  <si>
    <t xml:space="preserve">Actividades ejecutadas/programadas*100 </t>
  </si>
  <si>
    <t>Permisos de operación de los aeropuertos públicos actualizados en el 30%</t>
  </si>
  <si>
    <t>1. Realizar seguimiento semestral del estado de avance de la IP relacionado con el Edificio del CEA.(Continua su desarrollo en la proxima vigencia)</t>
  </si>
  <si>
    <t>1. Realizar el seguimiento financiero según cronograma del contrato</t>
  </si>
  <si>
    <t>2. Realizar el seguimiento de obra según cronograma del contrato</t>
  </si>
  <si>
    <t>3. Realizar la reprogramación de las vigencias futuras</t>
  </si>
  <si>
    <t>Contrato construcción del edificio CIAA ejecutado acorde al cronograma</t>
  </si>
  <si>
    <t>(avance financiero programado vs. avance financiero cumplido (Ejecutado/programado)*100
según cronograma</t>
  </si>
  <si>
    <t>(avance obra programado vs. avance obra cumplido (Ejecutado/programado)*100
según cronograma</t>
  </si>
  <si>
    <t>Vigencia futura reprogramada</t>
  </si>
  <si>
    <t>Obtener los estudios y diseños fase 3 y presentar el proyecto derivado para la adecuación de laboratorio de Certificación de Productos Aeronáuticos</t>
  </si>
  <si>
    <t>1. Obtener los estudios y diseños a fase 3</t>
  </si>
  <si>
    <t>2. Socializar los resultados derivados de los Estudios y diseños a fase 3 del Laboratorio de Certificación de Productos Aeronáuticos</t>
  </si>
  <si>
    <t>3. Prepararación de la documentación y presentación del proceso precontractual para la ejecución (adecuación, construcción o remodelación) del proyecto de laboratorio de certificación de productos aeronauticos.</t>
  </si>
  <si>
    <t xml:space="preserve">Desarrollo del proyecto de las instalaciones del Laboratorio de Certificación de Productos Aeronáuticos </t>
  </si>
  <si>
    <t>2. Socializar al personal de la SAA, la documentación generada de los procesos de la Autoridad Aeronáutica y los cambios generados dado el fortalecimiento institucional.</t>
  </si>
  <si>
    <t>1. Continuar con la depuración y actualización de la Información incluida en el inventario documental de los procesos de Autoridad del Sistema de Gestión.</t>
  </si>
  <si>
    <t xml:space="preserve">1.Publicar, mediante estrategias, los avances y consolidación de los proyectos de inversión, teniendo en cuenta su impacto social y económico en la región
</t>
  </si>
  <si>
    <t>Posicionar a la Aerocivil en la OACI y otros Organismos/ Entidades Internacionales, así como con los Estados vecinos y países estratégicos mediante la participación de Colombia en la Asamblea y la reunión de Directores</t>
  </si>
  <si>
    <t>2. Preparar insumos para el Director General o funcionarios directivos en marco de los eventos o reuniones con entidades internacionales o estados.</t>
  </si>
  <si>
    <t>Formular y Elaborar  el Plan maestro de la gestión del tránsito aéreo en el 20%.</t>
  </si>
  <si>
    <t>Actividad 4. Llevar a cabo una pueba piloto con los Directores Regionales y Gerentes Aeroportuarios del Modelo de Gestion de las Regionales , a traves de un ejercicio teorico - practico, utilizando el tablero de medicion (DASHBOARD). Y adoptar el modelo</t>
  </si>
  <si>
    <t>3. Presentar el Nuevo Modelo de Gestion de las regionales al grupo de Gestion y Valor publico para su revision, aprobacion y publicacion  en la herramienta ISOLUCION</t>
  </si>
  <si>
    <t>4 asistencias contratadas</t>
  </si>
  <si>
    <t>Contratar 4 asistencia técnica a las entidades territoriales con componente de capacitación</t>
  </si>
  <si>
    <t>Contrato para la construcción de la terminal, torre de control y cuartel de bomberos del Aeropuerto de Mitú ejecutado acorde al cronograma</t>
  </si>
  <si>
    <t>Adelantar la ejecución del contrato para la construcción de la terminal, torre de control, base SEI y ampliación de la plataforma del aeropuerto de Ipiales, de acuerdo con el cronograma</t>
  </si>
  <si>
    <t>Contrato para la construcción de la terminal, torre de control y cuartel de bomberos del Aeropuerto de Ipiales ejecutado, de acuerdo con el cronograma</t>
  </si>
  <si>
    <t>2. Realizar el seguimiento financiero según cronograma del contrato</t>
  </si>
  <si>
    <t>3. Realizar el seguimiento  de obra a la ejecución del contrato según cronograma</t>
  </si>
  <si>
    <t xml:space="preserve">Realizar el proceso de adquisición predial requerido para el proyecto de construcción y ampliación del Aeropuerto Ipiales (2 predios)
</t>
  </si>
  <si>
    <t xml:space="preserve">Adelantar la ejecución del contrato para la construcción de la terminal, infraestructura complementaria y recuperación de la plataforma del Aeropuerto de Pitalito de acuerdo con el cronograma de ejecución </t>
  </si>
  <si>
    <t>Contrato para la construcción de la terminal, infraestructura complementaria y recuperación de la plataforma del Aeropuerto de Pitalito con el cronograma de ejecucion</t>
  </si>
  <si>
    <t xml:space="preserve">1. Realizar el seguimiento a la finalización de la consultoría de estudios y diseños y suscribir el acta de recibo final de la consultoria para nueva terminal, SEI, TWR e infraestructura complementaria, plataforma y calles de rodaje del Aeropuerto Golfo de Morrosquillo de Tolú, Sucre, ejecutando hasta el tercer entregable de acuerdo con el cronograma </t>
  </si>
  <si>
    <t>2. Obtener el aval fiscal para la contratacion de la construcción del lado tierra del aeropuerto de Tolu</t>
  </si>
  <si>
    <t>SECRETARIO DE SERVICIOS AEROPORTUARIOS y OFICINA DE GESTION DE PROYECTOS</t>
  </si>
  <si>
    <t xml:space="preserve">
DIRECCIÓN DE INFRAESTRUCTURA AEROPORTUARIA Y AYUDAS AEROPORTUARIAS Y OFICINA DE GESTION DE PROYECTOS</t>
  </si>
  <si>
    <t>SECRETARIA DE SERVICIOS AEROPORTUARIOS  Y OFICINA GESTION DE PROYECTOS</t>
  </si>
  <si>
    <t>DIRECCIÓN DE INFRAESTRUCTURA AEROPORTUARIA Y AYUDAS AEROPORTUARIAS  Y OFICINA DE GESTION DE PROYECTOS</t>
  </si>
  <si>
    <t>3. Formular documento de declaracion de importancia estrategica CONPES</t>
  </si>
  <si>
    <t>Lograr el 100% de cobertrua por encima de 10.000 pies en sistemas radar y ADSB</t>
  </si>
  <si>
    <t xml:space="preserve"> cobertrua por encima de 10.000 pies</t>
  </si>
  <si>
    <t>1. Ejecutar intervenciones en los sistemas CNS/MET/ENE de las distintas estaciones y aeropuertos a nivel nacional, conforme a los requerimientos operacionales establecidos en el Radar de Tumaco, Buenaventura e Inirida</t>
  </si>
  <si>
    <t>DIRECCIÓN DE TELECOMUNICACIONES Y 
AYUDAS A LA NAVEGACIÓN AÉREA y OFICINA GESTION DE PROYECTOS</t>
  </si>
  <si>
    <t>OFICINA DE ANALITICA, SECRETARIA AUTORIDAD Y DIRECCIÓN DE OPERACIONES DE NAVEGACIÓN AÉREA</t>
  </si>
  <si>
    <t xml:space="preserve">Socializar e implementar los servicios de registro, planificacion de vuelo y mapeo para el sistema UTM </t>
  </si>
  <si>
    <t>1. Desarrollar la implementación de los nuevos sistemas CNS-MET-ENE en las estaciones aeronáuticas y aeropuertos a nivel nacional</t>
  </si>
  <si>
    <t>1. Realizar Plan de Acción y cronograma para el cumplimiento del programa de regularizacion</t>
  </si>
  <si>
    <t>2. Realizar seguimiento al plan de acción y cronograma para el cumplimiento del programa de regularizacion</t>
  </si>
  <si>
    <t>Avance en las actividades programadas</t>
  </si>
  <si>
    <t>SECRETARÍA DE SERVICIOS A LA NAVEGACIÓN AÉREA Y OFICINA GESTION DE PROYECTOS</t>
  </si>
  <si>
    <t>AVANZAR EN UN 57%  EN LA HOJA DE RUTA DE LA TRANSICION DEL AIS AL AIM FASE I,  FASE II Y FASE III</t>
  </si>
  <si>
    <t>Diseñar procedimientos de vuelo PBN (instrumentos o visual) para  dos (2) aeropuertos  de la amazonia y orinoquia colombiana para fortalecer la accesibilidad de los aeropuertos</t>
  </si>
  <si>
    <t>Programar y desarrolar proyectos que permitan mejorar la adaptación y flexibilidad en los aeropuertos del sistema nacional del espacio aéreo</t>
  </si>
  <si>
    <t>2. Realizar seguimiento al plan de acción y cronograma para el programa CEO</t>
  </si>
  <si>
    <t>1. Realizar la adquisicion predial de acuerdo con la necesidad definida</t>
  </si>
  <si>
    <t>Adelantar la ejecución del proceso constructivo establecido para los aeródromos de La Primavera, Cumaribo, Magüí Payán, Bahía Solano y Barrancominas incluidos en el convenio con el Ejército Nacional  (EN DESARROLLO)</t>
  </si>
  <si>
    <t>Realizar seguimiento con los municipios sobre los proyectos en cabeza de éstos y que se ejecutarán con el porcentaje de las contraprestaciones de las concesiones aeroportuarias según lo establecido en la Ley 2294 de 2023.</t>
  </si>
  <si>
    <t>1. Realizar Plan de Acción y cronograma para el cumplimiento de la meta</t>
  </si>
  <si>
    <t>2. Realizar seguimiento al plan de acción y cronograma para el cumplimiento de la meta</t>
  </si>
  <si>
    <t xml:space="preserve">Implementar el suministro de energias renovables en los aeropuertos seleccionados
</t>
  </si>
  <si>
    <t>Energias renovables implementadas</t>
  </si>
  <si>
    <t xml:space="preserve">1. Suscribir convenio con EPM
</t>
  </si>
  <si>
    <t xml:space="preserve">2. Realizar plan de implementación
</t>
  </si>
  <si>
    <t xml:space="preserve">3. Realizar seguimiento al plan de implementación
</t>
  </si>
  <si>
    <t xml:space="preserve">Verificar la huella de carbono de cuatro aeropuertos (Tolú, Florencia, Mitu, Guaymaral) </t>
  </si>
  <si>
    <t>Implementar la migración del 10% de los vehículos de servicios en tierra, en 4 aeropuertos garantizando la transición a energías alternativas</t>
  </si>
  <si>
    <t xml:space="preserve">Reporte y analisis de las emisiones de CO2 del año 2025 para Colombia, como mecanismo de promoción de las medidas de compensación y mitigación de CO2 para la Aviación Civil Internacional CORSIA
</t>
  </si>
  <si>
    <t>Vigilar el cumplimiento del Plan Nacional de Operaciones de Busqueda y salvamento SAR (PSAR)</t>
  </si>
  <si>
    <t>1. Vigilar el cumplimiento del RAC 212</t>
  </si>
  <si>
    <t>SECRETARIA AUTORIDAD</t>
  </si>
  <si>
    <t>Vigilar cumplimiento</t>
  </si>
  <si>
    <t xml:space="preserve">
Implementar actividades del plan de accion de gestion social acordado con la Direccion General </t>
  </si>
  <si>
    <t>Protocolizar el Plan de Gestion Social dentro de las políticas y objetivos institucionales - Promover los 5 pilares del Plan de Gestión Social integrando las comunidades e instituciones en las actividades desarrollas en los aeropuertos</t>
  </si>
  <si>
    <t xml:space="preserve">
Realizar la decimosegunda versión de
 F-AIR COLOMBIA</t>
  </si>
  <si>
    <t>Mantener y orientar el Sistema de Gestión Seguridad Operacional (SMS) de la Secretaría de Servicios Aeroportuarios (SSA) como Proveedor de servicios aeroportuarios logrando el nivel de madurez del marcador operativo al 50%</t>
  </si>
  <si>
    <t>Mantener y orientar el Sistema de Gestión Seguridad de Aviación Civil (SeMS) de la Secretaria de Servicios Aeroportuarios (SSA) como Proveedor de servicios a la aeroportuarios logrando el nivel de madurez del sistema formal estable al 50%</t>
  </si>
  <si>
    <t>Mantener y orientar el Sistema de Gestión Seguridad Operacional (SMS) de la Secretaría de Servicios a la Navegación Aérea (SSNA) como Proveedor de servicios a la navegación aerea logrando el nivel de madurez del marcador operativo al 75%</t>
  </si>
  <si>
    <t>Mantener y orientar el Sistema de Gestión Seguridad de Aviación Civil (SeMS) de la Secretaría de Servicios a la Navegación Aérea (SSNA) como Proveedor de servicios a la navegacion aerea logrando el nivel de madurez del sistema formal estable al 50%</t>
  </si>
  <si>
    <t xml:space="preserve"> Monitorear el Proyecto de las nuevas instalaciones y adelantar la fase 1 del centro de Entrenamiento de Bomberos
</t>
  </si>
  <si>
    <t>SECRETARIA DE AUTORIDAD AERONÁUTICA</t>
  </si>
  <si>
    <t>DIRECCIÓN DE TRANSPORTE AÉREO Y OACRI</t>
  </si>
  <si>
    <t>SECRETARIA DE AUTORIDAD AERONÁUTICA - OACRI</t>
  </si>
  <si>
    <t>Una campaña mensual masiva de regulación económica incluida la difusión en redes sociales, realizada</t>
  </si>
  <si>
    <t xml:space="preserve"> OFICINA GESTIÓN DE PROYECTOS </t>
  </si>
  <si>
    <t xml:space="preserve">SECRETARIA DE AUTORIDAD AERONÁUTICA Y OFICINA GESTIÓN DE PROYECTOS </t>
  </si>
  <si>
    <t xml:space="preserve">12 Rutas en operación </t>
  </si>
  <si>
    <t xml:space="preserve">
12 Rutas en operación </t>
  </si>
  <si>
    <t xml:space="preserve">Asegurar la entrada en operación de 12 rutas aéreas sociales 
</t>
  </si>
  <si>
    <t xml:space="preserve">Revisar y  proponer la actualización de un (1) Instrumento bilateral existente 
</t>
  </si>
  <si>
    <t>SUBDIRECCIÓN GENERAL Y OACRI</t>
  </si>
  <si>
    <t xml:space="preserve">Coordinar con la cancillería la actualizacion del Acuerdo de Esmeraldas 
</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</si>
  <si>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2025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28"/>
        <color rgb="FF44546A"/>
        <rFont val="Bookman Old Style"/>
        <family val="1"/>
      </rPr>
      <t xml:space="preserve"> </t>
    </r>
    <r>
      <rPr>
        <b/>
        <sz val="36"/>
        <color rgb="FF44546A"/>
        <rFont val="Bookman Old Style"/>
        <family val="1"/>
      </rPr>
      <t xml:space="preserve">PLAN DE ACCIÓN 2025 </t>
    </r>
  </si>
  <si>
    <t>2. Desarrollar y expedir mínimo una (1) propuesta normativa</t>
  </si>
  <si>
    <t xml:space="preserve">
1. Revisar regulación asociada a los deberes y derechos de usuarios identificando actualización de mínimo una (1) propuestas normativas  </t>
  </si>
  <si>
    <t xml:space="preserve">Documento con propuesta normativa expedida
</t>
  </si>
  <si>
    <t>Propuesta normativas tendientes a la actualización y adecuación respecto a los derechos de los usuarios, expedida</t>
  </si>
  <si>
    <t xml:space="preserve"> Presentar mínimo una (1) propuesta normativa tendientes a la actualización y adecuación respecto a los derechos de los usuarios
</t>
  </si>
  <si>
    <t>3. Identificar propuestas preliminares de estrategias que permitan reducir el costo hora-bloque por equipo, en términos reales.</t>
  </si>
  <si>
    <t>1. Identificar y analizar  insumos  de información necesarios para proponer estrategias</t>
  </si>
  <si>
    <t xml:space="preserve">Documento con propuestas preliminares identificadas 
</t>
  </si>
  <si>
    <t>Propuestas preliminares de estrategias que permitan reducir el costo hora-bloque por equipo, en términos reales, identificadas.</t>
  </si>
  <si>
    <t xml:space="preserve">Analizar y Proponer estrategias que permitan reducir el costo hora-bloque por equipo, en términos reales, enfocadas en el crecimiento del transporte aéreo regional. 
</t>
  </si>
  <si>
    <t>Actividad 1. Definir y aprobar Plan de Trabajo con cronograma para la implementación de la politica de transparencia, acceso a la información y lucha contra la corrupcción, alineado con los lineamientos del gobierno nacional.</t>
  </si>
  <si>
    <t xml:space="preserve">Publicación y divulgación de la información e implementación de las acciones de la Política de Transparencia, Acceso a la Información y Lucha contra la corrupción, cumplida </t>
  </si>
  <si>
    <t>Analizar y elaborar las soluciones y/o productos de analítica de datos relacionados con el Sector Transporte Modo Aéreo, para el observatoriode transporte aéreo</t>
  </si>
  <si>
    <t xml:space="preserve">
Desarrollo  y aplicación de la ruta de implementacion de gestión del conocimiento y programa de relevo generacional</t>
  </si>
  <si>
    <t xml:space="preserve">Actividad 2. Ejecutar las actividades del plan de trabajo de seguridad y salud en el trabajo con enfoque en personas con discapacidad y género según cronograma.
</t>
  </si>
  <si>
    <t>Actividad 1. Definición y aprobación  del Plan de Trabajo Anual, con cronograma,  en Seguridad y Salud en el Trabajo 2025 a nivel nacional, con enfasis en género e inclusión de servidores con discapacidad.</t>
  </si>
  <si>
    <t>Plan de Trabajo Anual en Seguridad y Salud en el Trabajo vigencia 2025 implementado en el enfoque de género e inclusión de servidores con discapacidad.</t>
  </si>
  <si>
    <t>Desarrollar al 100% el Plan de Trabajo Anual en Seguridad y Salud vigencia 2025 implementando el enfoque de género e inclusión de servidores con discapacidad.</t>
  </si>
  <si>
    <t>Actividad 2. Ejecutar el Plan de Bienestar Social e Incentivos vigencia 2025, implementando el enfoque de género e inclusión de los servidores con discapacidad, según cronograma,</t>
  </si>
  <si>
    <t>Actividad 1. Definición y aprobación del Plan de Bienestar e Incentivos 2025, con cronograma  implementando enfoque de género e inclusión de servidores con discapacidad.</t>
  </si>
  <si>
    <t xml:space="preserve">Actividad 3. Realizar jornadas de sensibilización para la gestión adecuada de casos y resolución de conflictos en los comites de convivencia, según cronograma. 
</t>
  </si>
  <si>
    <t xml:space="preserve">Actividad 2. Ejecutar los talleres para el fortalecimiento en las competencias de resolución de conflictos y gestión adecuada de casos en los comites de convivencia según cronograma.
</t>
  </si>
  <si>
    <t>Actividad 1. Definición y aprobación del plan de trabajo con cronograma, para el fortalecimiento de las competencias de los comités de convivencia a nivel nacional .</t>
  </si>
  <si>
    <t xml:space="preserve">Actividad 1. Definición y aprobación del plan de trabajo con cronograma para la intervención de factores psicosociales que faciliten adaptación a los entornos laborales cambiantes de la entidad </t>
  </si>
  <si>
    <t>Actividad 3. Entrenamiento en liderazgo para Gestionar el Clima Laboral y el Cambio, según cronograma.</t>
  </si>
  <si>
    <t>Actividad 1. Diseñar un plan de trabajo con cronograma, de gestión del cambio, en los tres ejes fundamentales: identidad institucional, gestión del cambio y creación de valor público.</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</si>
  <si>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2024, y en los semestres I, II y III del año 2025.</t>
  </si>
  <si>
    <t>1. Realizar un cronograma de planeación de F-AIR COLOMBIA 2025 para la vigencia actual.</t>
  </si>
  <si>
    <t>2. Seguimiento y acompañamiento al Operador Logístico en las etapas de planeación y ejecución.</t>
  </si>
  <si>
    <t xml:space="preserve">3. Definición y Ejecución de la Agenda Académica de F-AIR 2025
</t>
  </si>
  <si>
    <t>1. Realizar Plan de Acción y cronograma para la Asamblea de OACI y reunión de Autoridades de Aviación Civil</t>
  </si>
  <si>
    <t>3. Presentar 12  Notas de Estudio asociadas a la participación de la Asamblea y la reunión de Autoridades de Aviación Civil</t>
  </si>
  <si>
    <t xml:space="preserve">
Desarrollar tres (3) proyectos en el marco de los Acuerdos de Cooperacion tecnica con Suecia, AIRBUS y EASA 
</t>
  </si>
  <si>
    <t>2. ⁠Hacer seguimiento y acompañar la ejecución del proyecto de estudio para piloto torres digitales, en marco del acuerdo con Suecia.</t>
  </si>
  <si>
    <t>4. Hacer seguimiento y acompañar la ejecución de los proyectos: apoyo en la actualización del PNACOL, realización del workshop de drones, y/o cooperación del estudio operacional de Aeropuerto de Santa Marta, en marco del Acuerdo con EASA.</t>
  </si>
  <si>
    <t xml:space="preserve">1. Elaborar plan de trabajo con cronograma, para el desarrollo de tres (3) proyectos priorizados en marco de los acuerdos de cooperación existentes.. </t>
  </si>
  <si>
    <t xml:space="preserve">3.  Hacer seguimiento y acompañar la ejecución del proyecto de procedimientos de navegación aérea y/o el diagnóstico/inventario de predios disponibles para establecimiento de MRO en Colombia, en marco del memorando de entendimiento con Airbus.
</t>
  </si>
  <si>
    <t>DIRECCIÓN DE INFRAESTRUCTURA AEROPORTUARIA Y AYUDAS AEROPORTUARIAS Y OFICINA DE GESTION DE PROYECTOS</t>
  </si>
  <si>
    <t xml:space="preserve">3. Adelantar el proceso de Consulta Previa </t>
  </si>
  <si>
    <t>Promover los 5 pilares del Plan de Gestión Social integrando las comunidades e instituciones en las actividades desarrollas en los aeropuertos</t>
  </si>
  <si>
    <t xml:space="preserve"> Actividades del plan de accion de gestion social implementadas</t>
  </si>
  <si>
    <t xml:space="preserve">Guía de Gestión Social publicada en el SGC
</t>
  </si>
  <si>
    <t xml:space="preserve">Desarrollar el 10% del Plan de Acción de la hoja de ruta de eficiencia energética y mitigación de emisiones en el modo aéreo conforme al cronograma 
</t>
  </si>
  <si>
    <t xml:space="preserve">2. Implementar el 10% del plan de acción de la hoja de ruta de eficiencia energética y mitigación de emisiones en el modo aéreo de acuerdo con el cronograma establecido. </t>
  </si>
  <si>
    <r>
      <t xml:space="preserve">Implementación concepto PBN 
</t>
    </r>
    <r>
      <rPr>
        <b/>
        <sz val="12"/>
        <color theme="1" tint="0.249977111117893"/>
        <rFont val="Arial Narrow"/>
        <family val="2"/>
      </rPr>
      <t>CUMPLIDA</t>
    </r>
  </si>
  <si>
    <r>
      <t xml:space="preserve">Reporte de emisiones de CO2 de los operadores colombianos sujetos al esquema CORSIA, realizado 
</t>
    </r>
    <r>
      <rPr>
        <strike/>
        <sz val="12"/>
        <color theme="1" tint="0.249977111117893"/>
        <rFont val="Arial Narrow"/>
        <family val="2"/>
      </rPr>
      <t xml:space="preserve">  </t>
    </r>
  </si>
  <si>
    <t xml:space="preserve">2. Seguimiento al desarrollo de la elaboración del plan de gestiómn del riesgo para ocho (8) aeropuertos </t>
  </si>
  <si>
    <r>
      <t xml:space="preserve">3. Planeación de procedimientos en tierra para la mitigación de Dióxido de Carbono. 
</t>
    </r>
    <r>
      <rPr>
        <b/>
        <sz val="12"/>
        <color theme="1" tint="0.249977111117893"/>
        <rFont val="Arial Narrow"/>
        <family val="2"/>
      </rPr>
      <t xml:space="preserve">CUMPLIDA </t>
    </r>
  </si>
  <si>
    <t>DIRECCIÓN DE INFRAESTRUCTURA - GRUPO ASAES-OFICINA GESTIÓN 
DE PROYECTOS</t>
  </si>
  <si>
    <t>6. Realizar la solicitud de vigencias futuras extraordinarias</t>
  </si>
  <si>
    <t xml:space="preserve">5. Estructuración de documentos CONFIS y CONPES </t>
  </si>
  <si>
    <t xml:space="preserve">7. Estructuración el proyecto para la suscripción del contrato y/o convenio interadministrativo </t>
  </si>
  <si>
    <t>OFICINA GESTIÓN 
DE PROYECTOS</t>
  </si>
  <si>
    <t xml:space="preserve">6. Actualizar los documentos precontractuales </t>
  </si>
  <si>
    <t xml:space="preserve">7. Dar apertura al proceso de selección. </t>
  </si>
  <si>
    <t xml:space="preserve">4. Realizar la solicitud de vigencias futuras extraordinarias </t>
  </si>
  <si>
    <t>DIRECCIÓN INFRAESTRUCTURA - OFICINA ASESORA DE PLANEACIÓN -
OFICINA GESTIÓN 
DE PROYECTOS</t>
  </si>
  <si>
    <t xml:space="preserve">4. Obtener la aprobacion de vigencias futuras excepcionales
</t>
  </si>
  <si>
    <t xml:space="preserve">Desarrollar el plan   de renovación de los distintos componentes CNS/MET, por medio de propuestas que atiendan  las necesidades de la operación y se armonicen con la técnologia con que cuentan otras direcciones
</t>
  </si>
  <si>
    <t xml:space="preserve">
Estudio de factibilidad para la implementacion de los servicios de registro, planificacion de vuelo y mapeo para el sistema UTM realizado</t>
  </si>
  <si>
    <t xml:space="preserve">
 Funcionalidades técnicas y operacionales requeridas para la actualización y/o renovación de los sistemas de comunicaciones fijas y aeronauticas, puestas en servicio.  
                       </t>
  </si>
  <si>
    <t xml:space="preserve">Actualizar los procesos y procedimientos para los servicios de  Gestión de Afluencia de Tránsito Aéro y Capacidd de acuerdo al concepto operacional ATFCM 
</t>
  </si>
  <si>
    <t xml:space="preserve">
2. Mejorar la calidad de los Notams publicados  para dar cumplimiento a lo establecido en el paso 12 de la hoja de ruta según cronograma.</t>
  </si>
  <si>
    <t>Procedimientos de vuelo PBN (instrumentos o visual) para dos (2)  aeropuertos de la amazonia y orinoquia colombiana, diseñados</t>
  </si>
  <si>
    <t xml:space="preserve">Revisar el alcance de nuevos proyectos de Asociaciones Público-Privadas en estructuración en su parte financiera
</t>
  </si>
  <si>
    <r>
      <t xml:space="preserve"> METAR AUTO TRANSMITIDOS/ METAR AUTO programados</t>
    </r>
    <r>
      <rPr>
        <strike/>
        <sz val="12"/>
        <color theme="1" tint="0.249977111117893"/>
        <rFont val="Arial Narrow"/>
        <family val="2"/>
      </rPr>
      <t xml:space="preserve">
</t>
    </r>
  </si>
  <si>
    <r>
      <t xml:space="preserve">1. Suscribir el Acta de Inicio y cronograma del contrato para la construcción de la terminal, torre de control y cuartel de bomberos del aeropuerto de </t>
    </r>
    <r>
      <rPr>
        <b/>
        <sz val="12"/>
        <color theme="1" tint="0.249977111117893"/>
        <rFont val="Arial Narrow"/>
        <family val="2"/>
      </rPr>
      <t>Mitú</t>
    </r>
  </si>
  <si>
    <r>
      <t>1. Suscribir el Acta de Inicio y aprobar el cronograma del contrato para la construcción de la terminal, torre de control, base SEI y ampliación de la plataforma del aeropuerto de</t>
    </r>
    <r>
      <rPr>
        <b/>
        <sz val="12"/>
        <color theme="1" tint="0.249977111117893"/>
        <rFont val="Arial Narrow"/>
        <family val="2"/>
      </rPr>
      <t xml:space="preserve"> Ipiales</t>
    </r>
  </si>
  <si>
    <r>
      <t xml:space="preserve">Declaracion de importancia estrategica del proceso contractual para realizar la expansión de la infraestructura lado tierra del aeropuerto Golfo de Morrosquillo de </t>
    </r>
    <r>
      <rPr>
        <b/>
        <sz val="12"/>
        <color theme="1" tint="0.249977111117893"/>
        <rFont val="Arial Narrow"/>
        <family val="2"/>
      </rPr>
      <t>Tolú, Sucre</t>
    </r>
    <r>
      <rPr>
        <sz val="12"/>
        <color theme="1" tint="0.249977111117893"/>
        <rFont val="Arial Narrow"/>
        <family val="2"/>
      </rPr>
      <t>, de acuerdo con lo establecido en el Plan Maestro Aeroportuario.</t>
    </r>
  </si>
  <si>
    <r>
      <t>Parametrizar, configurar y puesta en servicio de las distintas funcionalidades técnicas y operacionales requeridas para la actualización y/o renovación de los sistemas ATM que permita la integración funcional de los sistemas</t>
    </r>
    <r>
      <rPr>
        <b/>
        <sz val="12"/>
        <color theme="1" tint="0.249977111117893"/>
        <rFont val="Arial Narrow"/>
        <family val="2"/>
      </rPr>
      <t xml:space="preserve"> </t>
    </r>
    <r>
      <rPr>
        <sz val="12"/>
        <color theme="1" tint="0.249977111117893"/>
        <rFont val="Arial Narrow"/>
        <family val="2"/>
      </rPr>
      <t xml:space="preserve">(CUMPLIDA)                    </t>
    </r>
  </si>
  <si>
    <r>
      <t xml:space="preserve">1. Realizar Plan de Acción y cronograma para el cumplimiento programa </t>
    </r>
    <r>
      <rPr>
        <b/>
        <sz val="12"/>
        <color theme="1" tint="0.249977111117893"/>
        <rFont val="Arial Narrow"/>
        <family val="2"/>
      </rPr>
      <t>CEO</t>
    </r>
  </si>
  <si>
    <t xml:space="preserve">Elaborar y Desarrollar el Plan de Acción para el fortalecimiento de la industria aeronáutica y aporte a la política de reindustrialización (MRO, piezas y partes, ALS, Aeronaves no tripuladas)
</t>
  </si>
  <si>
    <t>1.Elaborar la Hoja de ruta/ Plan de Acción industria Aeronáutica 2025, con cronograma</t>
  </si>
  <si>
    <t xml:space="preserve">
 F-AIR 2025
Realizada
</t>
  </si>
  <si>
    <t xml:space="preserve">4. Inicio del Cierre Comercial y financiero de la versión 2025.
</t>
  </si>
  <si>
    <r>
      <rPr>
        <sz val="12"/>
        <color theme="1" tint="0.249977111117893"/>
        <rFont val="Arial Narrow"/>
        <family val="2"/>
      </rPr>
      <t xml:space="preserve">
1. Realizar una mesa semestral para efectuar seguimiento del estado de avance de la IP .</t>
    </r>
    <r>
      <rPr>
        <strike/>
        <sz val="12"/>
        <color theme="1" tint="0.249977111117893"/>
        <rFont val="Arial Narrow"/>
        <family val="2"/>
      </rPr>
      <t xml:space="preserve">
</t>
    </r>
  </si>
  <si>
    <r>
      <rPr>
        <b/>
        <sz val="12"/>
        <color theme="1" tint="0.249977111117893"/>
        <rFont val="Arial Narrow"/>
        <family val="2"/>
      </rPr>
      <t>CONSTRUCCIÓN EDIFICIO CIAA</t>
    </r>
    <r>
      <rPr>
        <sz val="12"/>
        <color theme="1" tint="0.249977111117893"/>
        <rFont val="Arial Narrow"/>
        <family val="2"/>
      </rPr>
      <t xml:space="preserve">
Finalizar etapa Estructural de la construcción del Centro de Investigación de Accidentes Aéreos, CIAA </t>
    </r>
  </si>
  <si>
    <r>
      <t>2.Identificar, comunicar y medir el impacto de las publicaciones en las redes los diferentes tipos de mensajes internos y externos y el Plan de Medios</t>
    </r>
    <r>
      <rPr>
        <strike/>
        <sz val="12"/>
        <color theme="1" tint="0.249977111117893"/>
        <rFont val="Arial Narrow"/>
        <family val="2"/>
      </rPr>
      <t xml:space="preserve"> </t>
    </r>
    <r>
      <rPr>
        <sz val="12"/>
        <color theme="1" tint="0.249977111117893"/>
        <rFont val="Arial Narrow"/>
        <family val="2"/>
      </rPr>
      <t>para realizarlos, dependiendo del Grupo de Interés al cual van dirigidos los mensajes (Internos: comunidad aeronáutica y Externos: Gremios, ciudadanía en general, entre otros)</t>
    </r>
  </si>
  <si>
    <t>4. Comunicar  internamente el conocimiento detallado de la entidad y externamente  las acciones de relaciones públicas y  relacionamiento institucional  nacional e internacional de la Aeronáutica Civil y su impacto en la región.</t>
  </si>
  <si>
    <t>Materializar el 30% de Acuerdos de Cooperación Técnica Internacional suscritos</t>
  </si>
  <si>
    <t xml:space="preserve"> 3 Proyectos de Cooperación Técnica
desarollados 
 </t>
  </si>
  <si>
    <r>
      <t xml:space="preserve">
Número de Acuerdos de Cooperación Técnica materializados./Número de Acuerdos de Cooperación Técnica programados para materializar  *100
LUISA</t>
    </r>
    <r>
      <rPr>
        <strike/>
        <sz val="12"/>
        <color theme="1" tint="0.249977111117893"/>
        <rFont val="Arial Narrow"/>
        <family val="2"/>
      </rPr>
      <t xml:space="preserve">
</t>
    </r>
    <r>
      <rPr>
        <sz val="12"/>
        <color theme="1" tint="0.249977111117893"/>
        <rFont val="Arial Narrow"/>
        <family val="2"/>
      </rPr>
      <t xml:space="preserve">
</t>
    </r>
  </si>
  <si>
    <t xml:space="preserve"> Eventos/reuniones estratégicos con participación por parte de la entidad (Documentos de participación)</t>
  </si>
  <si>
    <t xml:space="preserve">Adoptar el  Modelo de Gestión de las Regionales Aeronáuticas de acuerdo con la nueva estructura organizacional de la Entidad.
</t>
  </si>
  <si>
    <t xml:space="preserve">
Modelo de Gestión de las Regionales Aeronáuticas 
definido </t>
  </si>
  <si>
    <t xml:space="preserve">Realizar DIEZ (10) reuniones de seguimiento con SATENA con el fin de verificar el estado de avance en el desarrollo de las rutas sociales </t>
  </si>
  <si>
    <t xml:space="preserve"> Realizar una campaña  mensual masiva de regulación económica aplicada al sector aeronáutico colombiano incluirá difusión en redes sociales
</t>
  </si>
  <si>
    <r>
      <rPr>
        <strike/>
        <sz val="12"/>
        <color theme="1" tint="0.249977111117893"/>
        <rFont val="Arial Narrow"/>
        <family val="2"/>
      </rPr>
      <t xml:space="preserve">
</t>
    </r>
    <r>
      <rPr>
        <sz val="12"/>
        <color theme="1" tint="0.249977111117893"/>
        <rFont val="Arial Narrow"/>
        <family val="2"/>
      </rPr>
      <t xml:space="preserve">
Realizar proceso de Consultoría del Plan Estratégico de Aviación General </t>
    </r>
  </si>
  <si>
    <t xml:space="preserve">Informe trimestral de seguimiento a los compromisos, presentados
</t>
  </si>
  <si>
    <t xml:space="preserve">Modelos de negocio definidos e implementados para 16 Aeropuertos.
 </t>
  </si>
  <si>
    <t xml:space="preserve">Modelos de negocio definidos realizados /  Modelos de negocio programados *100 
</t>
  </si>
  <si>
    <t>1. Definición de casos de negocios por aeropuerto (carta de intención)</t>
  </si>
  <si>
    <t xml:space="preserve">Modelos de negocio implementados / Modelos de negocio de planificados *100 </t>
  </si>
  <si>
    <t>2. Realizar el seguimiento  de obra a la ejecución del contrato según cronograma</t>
  </si>
  <si>
    <t xml:space="preserve">Adelantar la ejecucion del 80% del contrato para la prolongacion de la pista, reubicacion canales del Aeropuerto de Tolu. </t>
  </si>
  <si>
    <t>Contrato ejecutado en el 80%</t>
  </si>
  <si>
    <t>Numero de facilidades atendidas en el trimestre/ total de facilidades reportadas en el trimestre *100</t>
  </si>
  <si>
    <t>Recursos del Contrato ejecutados / Recursos del Contrato programados</t>
  </si>
  <si>
    <t xml:space="preserve">Plan de obras ejecutado / Plan de obras programado *100 </t>
  </si>
  <si>
    <r>
      <t xml:space="preserve"> 3.</t>
    </r>
    <r>
      <rPr>
        <b/>
        <sz val="12"/>
        <color theme="1" tint="0.249977111117893"/>
        <rFont val="Arial Narrow"/>
        <family val="2"/>
      </rPr>
      <t xml:space="preserve"> </t>
    </r>
    <r>
      <rPr>
        <sz val="12"/>
        <color theme="1" tint="0.249977111117893"/>
        <rFont val="Arial Narrow"/>
        <family val="2"/>
      </rPr>
      <t xml:space="preserve"> Desarrollar señaléticas digitales que promuevan información turística en 10 aeropuertos, según cronograma.</t>
    </r>
  </si>
  <si>
    <t>3. Actualizar la Guía de Gestión Social y su publicción en el SGC.</t>
  </si>
  <si>
    <t xml:space="preserve">
 GRUPO ASAE</t>
  </si>
  <si>
    <t>SECRETARIA DE AUTORIDAD AERONÁUTICA - GRUPO CERTIFICACIÓN DE PRODUCTS AERONÁUTICOS</t>
  </si>
  <si>
    <t>OFICINA GESYIÓN DE PROYECTOS / OFICIMA ASESORA DE PLANEACIÓN</t>
  </si>
  <si>
    <t>DIRECCIÓN DE INFRAESTRUCTURA Y AYUDAS AEROPORTUARIAS -GRUPO ASAE</t>
  </si>
  <si>
    <t>Actualizar y desarrollar la oferta académica, con base en los productos del proyecto de investigación del Marco Nacional de Cualificaciones del Sector de Aviación Civil
Desarrollar un programa (curso) de ciberseguridad para el sector</t>
  </si>
  <si>
    <t>SECRETARÍA SCEA</t>
  </si>
  <si>
    <t>SCEA -GESTIÓN HUMANA</t>
  </si>
  <si>
    <t>Realizar CUATRO (4) encuentros de conectividad regional social</t>
  </si>
  <si>
    <t>Declaracion de importancia estrategica del proceso contractual para realizar el mejoramiento de la pista del Aeropuerto de San José del Guaviare y dar apertura al proceso de selección</t>
  </si>
  <si>
    <t>1.Presentar un analisis financiero del impacto de las IP en los ingresos de la Aeronautica Civil</t>
  </si>
  <si>
    <t>2. Presentar una recomendación frente a la mitigación de dichos impactos</t>
  </si>
  <si>
    <t xml:space="preserve">OFICINA DE ANALÍTICA
Acompañamiento SECRETARÍA GENERAL </t>
  </si>
  <si>
    <t>SECRETARÍA GENERAL 
GRUPO RELACIÓN ESTADO-CIUDADANO</t>
  </si>
  <si>
    <t xml:space="preserve">
3 Proyectos de Investigación desarrollados 
</t>
  </si>
  <si>
    <t xml:space="preserve"> Articular los resultados de las cualificaciones obtenidas para la aviación civil con los demás componentes del sistema nacional de cualificaciones (SNC) (gestión del conocimiento), en las etapas caracterización y brechas de capital humano. 
</t>
  </si>
  <si>
    <r>
      <t>5.</t>
    </r>
    <r>
      <rPr>
        <strike/>
        <sz val="10"/>
        <color theme="1" tint="0.249977111117893"/>
        <rFont val="Arial Narrow"/>
        <family val="2"/>
      </rPr>
      <t xml:space="preserve"> </t>
    </r>
    <r>
      <rPr>
        <sz val="10"/>
        <color theme="1" tint="0.249977111117893"/>
        <rFont val="Arial Narrow"/>
        <family val="2"/>
      </rPr>
      <t>Implementar de la política del Plan Insitucional de capacitación adoptado en la vigencia 2024, incluyendo OVA y rutas de aprendizaje, que permitan una inducción y reinducción usando las plataformas tecnologicas diseñadas para ello</t>
    </r>
  </si>
  <si>
    <r>
      <rPr>
        <strike/>
        <sz val="10"/>
        <color theme="1" tint="0.249977111117893"/>
        <rFont val="Arial Narrow"/>
        <family val="2"/>
      </rPr>
      <t xml:space="preserve">
</t>
    </r>
    <r>
      <rPr>
        <sz val="10"/>
        <color theme="1" tint="0.249977111117893"/>
        <rFont val="Arial Narrow"/>
        <family val="2"/>
      </rPr>
      <t xml:space="preserve">
Deasrrollar 3 Proyectos de Investigación e  Implementar la ruta de gestión del conocimiento e innovación en el 100%
</t>
    </r>
  </si>
  <si>
    <r>
      <rPr>
        <strike/>
        <sz val="10"/>
        <color theme="1" tint="0.249977111117893"/>
        <rFont val="Arial Narrow"/>
        <family val="2"/>
      </rPr>
      <t xml:space="preserve"> </t>
    </r>
    <r>
      <rPr>
        <sz val="10"/>
        <color theme="1" tint="0.249977111117893"/>
        <rFont val="Arial Narrow"/>
        <family val="2"/>
      </rPr>
      <t xml:space="preserve">Marco nacional de cualificaciones, articulado en las etapas caracterización y brechas de capital humano. 
</t>
    </r>
  </si>
  <si>
    <r>
      <t>Documento Marco nacional de cualificaciones  articulado en las etapas</t>
    </r>
    <r>
      <rPr>
        <strike/>
        <sz val="10"/>
        <color theme="1" tint="0.249977111117893"/>
        <rFont val="Arial Narrow"/>
        <family val="2"/>
      </rPr>
      <t xml:space="preserve">, </t>
    </r>
    <r>
      <rPr>
        <sz val="10"/>
        <color theme="1" tint="0.249977111117893"/>
        <rFont val="Arial Narrow"/>
        <family val="2"/>
      </rPr>
      <t xml:space="preserve">caracterización y brechas de capital humano.
</t>
    </r>
  </si>
  <si>
    <r>
      <rPr>
        <strike/>
        <sz val="10"/>
        <color theme="1" tint="0.249977111117893"/>
        <rFont val="Arial Narrow"/>
        <family val="2"/>
      </rPr>
      <t xml:space="preserve">
</t>
    </r>
    <r>
      <rPr>
        <sz val="10"/>
        <color theme="1" tint="0.249977111117893"/>
        <rFont val="Arial Narrow"/>
        <family val="2"/>
      </rPr>
      <t>Contar con Tres docentes para investigación formativa  y 5 investigadores vinculados con experiencia en investigación y producción científica</t>
    </r>
  </si>
  <si>
    <t xml:space="preserve">Actividad 2. Ejecutar los talleres de Escuela de lideres y escuelas de emociones para fortalecer la adaptación de entornos cambiantes en la entidad según cronograma: 
</t>
  </si>
  <si>
    <t xml:space="preserve">
1. Inventariar los bienes muebles que se requieran dar de baja y elaborar el plan de bajas a nivel nacional para la vigencia 2025. </t>
  </si>
  <si>
    <r>
      <t>Plan Anual de Bienestar Social e Incentivos 2025 implementa</t>
    </r>
    <r>
      <rPr>
        <strike/>
        <sz val="12"/>
        <color theme="1" tint="0.249977111117893"/>
        <rFont val="Arial Narrow"/>
        <family val="2"/>
      </rPr>
      <t>n</t>
    </r>
    <r>
      <rPr>
        <sz val="12"/>
        <color theme="1" tint="0.249977111117893"/>
        <rFont val="Arial Narrow"/>
        <family val="2"/>
      </rPr>
      <t>do en el  enfoque de género e inclusión de servidores con discapacidad, en el 100%</t>
    </r>
  </si>
  <si>
    <r>
      <t>Actividades ejecutadas / actividades programadas</t>
    </r>
    <r>
      <rPr>
        <strike/>
        <sz val="12"/>
        <color theme="1" tint="0.249977111117893"/>
        <rFont val="Arial Narrow"/>
        <family val="2"/>
      </rPr>
      <t xml:space="preserve"> </t>
    </r>
    <r>
      <rPr>
        <sz val="12"/>
        <color theme="1" tint="0.249977111117893"/>
        <rFont val="Arial Narrow"/>
        <family val="2"/>
      </rPr>
      <t>*100</t>
    </r>
  </si>
  <si>
    <r>
      <t>Cumplir con el</t>
    </r>
    <r>
      <rPr>
        <strike/>
        <sz val="12"/>
        <color theme="1" tint="0.249977111117893"/>
        <rFont val="Arial Narrow"/>
        <family val="2"/>
      </rPr>
      <t xml:space="preserve"> </t>
    </r>
    <r>
      <rPr>
        <sz val="12"/>
        <color theme="1" tint="0.249977111117893"/>
        <rFont val="Arial Narrow"/>
        <family val="2"/>
      </rPr>
      <t xml:space="preserve">80% la implementación de la política de compras y contratación pública establecida por MIPG
</t>
    </r>
  </si>
  <si>
    <r>
      <t xml:space="preserve">1. Revisar y Actualizar </t>
    </r>
    <r>
      <rPr>
        <b/>
        <sz val="12"/>
        <color theme="1" tint="0.249977111117893"/>
        <rFont val="Arial Narrow"/>
        <family val="2"/>
      </rPr>
      <t>13</t>
    </r>
    <r>
      <rPr>
        <sz val="12"/>
        <color theme="1" tint="0.249977111117893"/>
        <rFont val="Arial Narrow"/>
        <family val="2"/>
      </rPr>
      <t xml:space="preserve"> caracterizaciones de los procesos del Sistema de Gestión </t>
    </r>
    <r>
      <rPr>
        <b/>
        <sz val="12"/>
        <color theme="1" tint="0.249977111117893"/>
        <rFont val="Arial Narrow"/>
        <family val="2"/>
      </rPr>
      <t>(5 estr, 6apoy, 1eval, 1 Medu)</t>
    </r>
    <r>
      <rPr>
        <sz val="12"/>
        <color theme="1" tint="0.249977111117893"/>
        <rFont val="Arial Narrow"/>
        <family val="2"/>
      </rPr>
      <t xml:space="preserve"> con el apoyo de los lideres y gestores, articulado con el cronograma de actividades definido por el</t>
    </r>
    <r>
      <rPr>
        <b/>
        <sz val="12"/>
        <color theme="1" tint="0.249977111117893"/>
        <rFont val="Arial Narrow"/>
        <family val="2"/>
      </rPr>
      <t xml:space="preserve"> Grupo de Gestión y Valor Público. </t>
    </r>
  </si>
  <si>
    <r>
      <t xml:space="preserve">2. Revisar y actualizar </t>
    </r>
    <r>
      <rPr>
        <b/>
        <sz val="12"/>
        <color theme="1" tint="0.249977111117893"/>
        <rFont val="Arial Narrow"/>
        <family val="2"/>
      </rPr>
      <t>500</t>
    </r>
    <r>
      <rPr>
        <sz val="12"/>
        <color theme="1" tint="0.249977111117893"/>
        <rFont val="Arial Narrow"/>
        <family val="2"/>
      </rPr>
      <t xml:space="preserve"> documentos de los procesos del Sistema de Gestión, con el apoyo de los lideres y gestores, articulado con el cronograma de actividades definido por el </t>
    </r>
    <r>
      <rPr>
        <b/>
        <sz val="12"/>
        <color theme="1" tint="0.249977111117893"/>
        <rFont val="Arial Narrow"/>
        <family val="2"/>
      </rPr>
      <t>Grupo de Gestión y Valor Público.</t>
    </r>
    <r>
      <rPr>
        <sz val="12"/>
        <color theme="1" tint="0.249977111117893"/>
        <rFont val="Arial Narrow"/>
        <family val="2"/>
      </rPr>
      <t xml:space="preserve"> </t>
    </r>
  </si>
  <si>
    <r>
      <t xml:space="preserve">3. Revisar y actualizar </t>
    </r>
    <r>
      <rPr>
        <b/>
        <sz val="12"/>
        <color theme="1" tint="0.249977111117893"/>
        <rFont val="Arial Narrow"/>
        <family val="2"/>
      </rPr>
      <t>27</t>
    </r>
    <r>
      <rPr>
        <sz val="12"/>
        <color theme="1" tint="0.249977111117893"/>
        <rFont val="Arial Narrow"/>
        <family val="2"/>
      </rPr>
      <t xml:space="preserve"> indicadores de los procesos del Sistema de Gestión, con el apoyo de los lideres y gestores, articulado con el cronograma de actividades definido por el </t>
    </r>
    <r>
      <rPr>
        <b/>
        <sz val="12"/>
        <color theme="1" tint="0.249977111117893"/>
        <rFont val="Arial Narrow"/>
        <family val="2"/>
      </rPr>
      <t xml:space="preserve">Grupo de Gestión y Valor Público. </t>
    </r>
  </si>
  <si>
    <r>
      <rPr>
        <b/>
        <sz val="12"/>
        <color theme="1" tint="0.249977111117893"/>
        <rFont val="Arial Narrow"/>
        <family val="2"/>
      </rPr>
      <t xml:space="preserve">
1. INSTITUCIONALIDAD:
</t>
    </r>
    <r>
      <rPr>
        <sz val="12"/>
        <color theme="1" tint="0.24997711111789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</si>
  <si>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r>
      <rPr>
        <b/>
        <sz val="12"/>
        <color theme="1" tint="0.249977111117893"/>
        <rFont val="Arial Narrow"/>
        <family val="2"/>
      </rPr>
      <t xml:space="preserve">2. CONECTIVIDAD: </t>
    </r>
    <r>
      <rPr>
        <sz val="12"/>
        <color theme="1" tint="0.24997711111789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</si>
  <si>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Implementar Infraestructura liviana en 2 aeropuertos y señaléticas digitales que promuevan información turística en 10 aeropuertos.</t>
  </si>
  <si>
    <r>
      <t xml:space="preserve">
1. Presentar plan de trabajo con cronograma,  para la implementación de Infraestructura liviana en </t>
    </r>
    <r>
      <rPr>
        <b/>
        <sz val="12"/>
        <color theme="1" tint="0.249977111117893"/>
        <rFont val="Arial Narrow"/>
        <family val="2"/>
      </rPr>
      <t>2</t>
    </r>
    <r>
      <rPr>
        <sz val="12"/>
        <color theme="1" tint="0.249977111117893"/>
        <rFont val="Arial Narrow"/>
        <family val="2"/>
      </rPr>
      <t xml:space="preserve"> aeropuertos  y señaléticas digitales que promuevan información turística en 10 aeropuertos.
</t>
    </r>
  </si>
  <si>
    <t xml:space="preserve">
Realizar transmisión del reporte Metar Auto 24 horas en 20 aerodoromos </t>
  </si>
  <si>
    <t xml:space="preserve">DIRECCIÓN DE OPERACIONES AEROPORTUARIAS - GRUPO GESTIÓN DE TERMINALES </t>
  </si>
  <si>
    <t xml:space="preserve"> OFICINA GESTION DE PROYECTOS Y OFICINA ASESORA DE PLANEACION apoyo Secretaria de servicios aeroportuarios</t>
  </si>
  <si>
    <r>
      <t>Avanzar en el desarrollo</t>
    </r>
    <r>
      <rPr>
        <sz val="12"/>
        <color rgb="FFFF0000"/>
        <rFont val="Arial Narrow"/>
        <family val="2"/>
      </rPr>
      <t xml:space="preserve"> </t>
    </r>
    <r>
      <rPr>
        <sz val="12"/>
        <color theme="1" tint="0.249977111117893"/>
        <rFont val="Arial Narrow"/>
        <family val="2"/>
      </rPr>
      <t xml:space="preserve">de infraestructura accesible incluyente
</t>
    </r>
  </si>
  <si>
    <t xml:space="preserve">
Realizar avances en el programa de regularizacion
</t>
  </si>
  <si>
    <t>SECRETARIA DE SERVICIOS A LA NAVEGACIÓN AÉREA - Despacho</t>
  </si>
  <si>
    <t xml:space="preserve">1. Verificar la asignación de recursos </t>
  </si>
  <si>
    <t>3. Realizar la estructuración de documentos CONFIS y CONPES</t>
  </si>
  <si>
    <t xml:space="preserve">DIRECCION DE OPERACIONES AEROPORTUARIAS - DIRECCION CONCESIONES </t>
  </si>
  <si>
    <t>DIRECCION DE OPERACIONES AEROPORTUARIAS- GRUPO GESTIÓN AMBIENTAL Y CONTROL FAUNA</t>
  </si>
  <si>
    <t xml:space="preserve">2. Definir e implementar actividades dirigidas a sensibilizar a los actores estrategicos de la Entidad, enmarcadas en los lineamientos, la normatividad, los roles involucrados y las fases del proceso. </t>
  </si>
  <si>
    <t>2. Desarrollar infraestructura liviana en 2 aeropuertos , según cronograma.</t>
  </si>
  <si>
    <r>
      <rPr>
        <sz val="12"/>
        <color theme="1" tint="0.249977111117893"/>
        <rFont val="Arial Narrow"/>
        <family val="2"/>
      </rPr>
      <t>1. Tramitar ante la Oficina Asesora de Planeación la consecución de los recursos necesarios para la provisión de la planta autorizada.</t>
    </r>
    <r>
      <rPr>
        <sz val="12"/>
        <color theme="3"/>
        <rFont val="Arial Narrow"/>
        <family val="2"/>
      </rPr>
      <t xml:space="preserve">
</t>
    </r>
  </si>
  <si>
    <t xml:space="preserve">2. Establecer estrategias para hacer efectivo con otras áreas involucradas los conceptos inherentes a la liquidación de nómina con el fin de dar cumplimiento a las novedades de personal.
</t>
  </si>
  <si>
    <t>DIRECCIÓN GENERAL
SECRETARIA GENERAL
Apoyo OFICINA ASESORA DE PLANEACIÓN</t>
  </si>
  <si>
    <t xml:space="preserve">1. Formular y desarrollar la aprobación de 3 proyectos de investigación </t>
  </si>
  <si>
    <t>SCEA</t>
  </si>
  <si>
    <t xml:space="preserve">
OFICINA DE ANALÍTICA - ODA
</t>
  </si>
  <si>
    <t>20.00%</t>
  </si>
  <si>
    <r>
      <t>3. Participar y/o generar</t>
    </r>
    <r>
      <rPr>
        <b/>
        <sz val="10"/>
        <color theme="1" tint="0.249977111117893"/>
        <rFont val="Arial Narrow"/>
        <family val="2"/>
      </rPr>
      <t xml:space="preserve"> 12</t>
    </r>
    <r>
      <rPr>
        <sz val="10"/>
        <color theme="1" tint="0.249977111117893"/>
        <rFont val="Arial Narrow"/>
        <family val="2"/>
      </rPr>
      <t xml:space="preserve"> eventos académicos de investigación, innovación y GC de tematicas aeronáuticas y espaciales de acuerdo con la planeación anual.</t>
    </r>
  </si>
  <si>
    <t>0,00%</t>
  </si>
  <si>
    <t>2. Remitir los insumos técnicos para el trámite del CONFIS y CONPES</t>
  </si>
  <si>
    <t>Entregables recibidos a satisfacción/(Entregables totales de la consultoria*100</t>
  </si>
  <si>
    <t>Infraestructuras Logisticas Especializadas (ILE), planificadas de los aeropuertos de  Florencia y Arauca</t>
  </si>
  <si>
    <t>1. Informe mensual de la supervisión de cada una de las consultorías en ejecución contractual en el Componente ILE.</t>
  </si>
  <si>
    <t>2. Entrega del componente denominado Infraestructura Logistica Especializada para los aeropuertos de Florencia y  Arauca</t>
  </si>
  <si>
    <t xml:space="preserve">
Elaborar dentro de la consultoría de actualización del Plan Maestro el estudio y análisis de un Infraestructura Logistica Especializada (ILE) en los Aeropuertos de Florencia y Arauca
</t>
  </si>
  <si>
    <t xml:space="preserve">2. Estructurar los documentos del proceso para la etapa precontractual de la consultoría 
a) Estudios previos.
b) Anexo técnico No. 8 especificaciones técnicas.
C) Matriz de Riesos
d) Estudio de Mercado
e) Formato Propuesta Economica. </t>
  </si>
  <si>
    <t>3. Celebrar el contrato de Consultoria  del Plan Estratégico de Aviación General y realizar seguimiento a su ejecución</t>
  </si>
  <si>
    <t xml:space="preserve">Desarrollar, en el marco de la consultoría para la elaboración de los EPAs, un estudio y análisis detallado sobre la viabilidad de una Infraestructura Logística Especializada (ILE) en los aeropuertos de Banco, Magangué y Plato. </t>
  </si>
  <si>
    <t xml:space="preserve">
Infraestructuras Logisticas Especializadas (ILE) planificadas de los aeropuertos de El Banco, Magangué y Plato. </t>
  </si>
  <si>
    <t>2. Entrega completa del componente de una Infraestructura Logística Especializada (ILE) para los aeropuertos de Banco, Magangué y Plato.</t>
  </si>
  <si>
    <r>
      <rPr>
        <sz val="10"/>
        <color theme="1" tint="0.249977111117893"/>
        <rFont val="Arial Narrow"/>
        <family val="2"/>
      </rPr>
      <t xml:space="preserve">
 Programa de Proyección Social dentro de la Estratégia CEA-REGIÓN, desarrollado</t>
    </r>
    <r>
      <rPr>
        <strike/>
        <sz val="10"/>
        <color theme="1" tint="0.249977111117893"/>
        <rFont val="Arial Narrow"/>
        <family val="2"/>
      </rPr>
      <t xml:space="preserve">
</t>
    </r>
  </si>
  <si>
    <t>2. Desarrollar el plan de actividades de la estrategia CEA Región con el componente de proyección social.</t>
  </si>
  <si>
    <t>1. Presentar plan de actividades con justificación de la estrategia CEA Región con el componente de proyección social.</t>
  </si>
  <si>
    <t xml:space="preserve">3. Realizar Seguimiento y consolidación de los resultados de la ejecución del plan de actividades </t>
  </si>
  <si>
    <t xml:space="preserve">ACTIVIDAD  REGIONAL
Participar en la realización de seis (6) actividades de integracion Regional que sean convocadas por la Presidencia del ARCM SAM, de manera presencial o virtual.
</t>
  </si>
  <si>
    <t xml:space="preserve">
(Actividades ejecutadas / Actividades programadas)*100</t>
  </si>
  <si>
    <t xml:space="preserve">Gestionar la expedición y/o modificación del 100% de las normas aeronáuticas con fundamento en las recomendaciones regulaciones de la OACI y otros organismos de la Aviación Civil o según necesidades de la aviación nacional </t>
  </si>
  <si>
    <r>
      <t xml:space="preserve">Alcanzar un </t>
    </r>
    <r>
      <rPr>
        <b/>
        <u/>
        <sz val="12"/>
        <color theme="1" tint="0.34998626667073579"/>
        <rFont val="Arial Narrow"/>
        <family val="2"/>
      </rPr>
      <t>50%</t>
    </r>
    <r>
      <rPr>
        <sz val="12"/>
        <color theme="1" tint="0.34998626667073579"/>
        <rFont val="Arial Narrow"/>
        <family val="2"/>
      </rPr>
      <t xml:space="preserve"> de implementación del SSP, en estado presente y efectivo </t>
    </r>
  </si>
  <si>
    <r>
      <t>GESTION DE RECOMENDACIONES</t>
    </r>
    <r>
      <rPr>
        <strike/>
        <sz val="12"/>
        <color theme="1" tint="0.34998626667073579"/>
        <rFont val="Arial Narrow"/>
        <family val="2"/>
      </rPr>
      <t xml:space="preserve">
</t>
    </r>
    <r>
      <rPr>
        <sz val="12"/>
        <color theme="1" tint="0.34998626667073579"/>
        <rFont val="Arial Narrow"/>
        <family val="2"/>
      </rPr>
      <t xml:space="preserve"> Recomendaciones  gestionadas en el 100%.</t>
    </r>
  </si>
  <si>
    <t>Implementar al 100% la estrategia de gestión para el cambio y la transformación cultural de la Entidad, en sus ejes de identidad institucional, gestión del cambio y creación de valor público</t>
  </si>
  <si>
    <t>Actividad 2. Diseño del Programa de Desvinculación asistida, según cronograma</t>
  </si>
  <si>
    <t>Actividad 3. Presentar y desarrollar Plan de Trabajo con cronograma estimado de la reversión del Aeropuerto Internacional Alfonso Bonilla Aragón.</t>
  </si>
  <si>
    <t xml:space="preserve">Gestionar las actividades y la debida diligencia de las acciones asociadas para la construcción del Tanque de Almacenamiento Operativo (TAO) en el Aeropuerto Internacional El Dorado.
</t>
  </si>
  <si>
    <r>
      <rPr>
        <sz val="12"/>
        <color theme="1" tint="0.249977111117893"/>
        <rFont val="Arial Narrow"/>
        <family val="2"/>
      </rPr>
      <t>Aspectos asociados a la construcción del Tanque de Almacenamiento Operativo (TAO), concluidos.</t>
    </r>
    <r>
      <rPr>
        <strike/>
        <sz val="12"/>
        <color theme="1" tint="0.249977111117893"/>
        <rFont val="Arial Narrow"/>
        <family val="2"/>
      </rPr>
      <t xml:space="preserve">
</t>
    </r>
  </si>
  <si>
    <t>1. Realizar el plan de trabajo y cronograma estimados para el cumplimiento de la meta.</t>
  </si>
  <si>
    <t>2. Realizar seguimiento al plan de trabajo y cronograma para el cumplimiento de la meta</t>
  </si>
  <si>
    <t>4 Informes. Un informe por cada región</t>
  </si>
  <si>
    <t>1. Elaboración del Plan de Trabajo y cronograma.</t>
  </si>
  <si>
    <t>2. Realizar Ejecución y seguimiento al Plan de Trabajo</t>
  </si>
  <si>
    <t xml:space="preserve">
Asesorar y apoyar a Entidades Territoriales de 4 regiones del país, en gestión y trámites de diferentes asuntos aeroportuarios</t>
  </si>
  <si>
    <t>Acuerdo de Esmeraldas  preliminar resultante del análisis realizado con Cancillería.</t>
  </si>
  <si>
    <t xml:space="preserve">Acuerdo Preliminar de Esmeraldas </t>
  </si>
  <si>
    <t xml:space="preserve">1. Analizar con Cancillería la propuesta de modifcaciones al Acuerdo de Esmeraldas, presentada por Aerocivil. </t>
  </si>
  <si>
    <t>2. Presentar Acuerdo preliminar de Esmeraldas,  resultante del análisis realizado con Cancillería.</t>
  </si>
  <si>
    <t>Acuerdo preliminar con Perú  resultante del análisis realizado con Cancillería.</t>
  </si>
  <si>
    <t xml:space="preserve">Acuerdo  preliminar con Perú  </t>
  </si>
  <si>
    <t>1. Analizar con Cancilleríar la  propuesta de modifcaciones del Acuerdo entre  Colombia- Perú</t>
  </si>
  <si>
    <t>2. Presentar propuesta de Acuerdo preliminar entre Colombia y Peru, resultante del análisis realizado con Cancillería.</t>
  </si>
  <si>
    <t>65% ejecución acumulada
segùn informes de supervisiòn (ejecutado / programado), aeròdromo La Primavera</t>
  </si>
  <si>
    <t>70% ejecución acumulada
segùn informes de supervisiòn (ejecutado / programado), aeròdromo Cumaribo</t>
  </si>
  <si>
    <t>50% ejecución acumulada  segùn informes de supervisiòn (ejecutado / programado), aeródromo Magui Payán</t>
  </si>
  <si>
    <t xml:space="preserve">Realizar seguimiento a la APP por iniciativa privada EDMAX, en lo relacionado con el futuro edificio de Autoridad Aeronáutica.
</t>
  </si>
  <si>
    <t xml:space="preserve">Actualizar el  30% de los permisos de operación de los aeropuertos públicos que cuentan con permiso de operacion anterior a la entrada en vigencia del RAC 14. </t>
  </si>
  <si>
    <t>1. Realizar el seguimiento a la ejecución del 65% del proceso constructivo en el aeródromo de La Primavera incluido en el convenio con el Ejército Nacional</t>
  </si>
  <si>
    <t>2. Realizar el seguimiento a la ejecución del 70% del proceso constructivo en el aeródromo de Cumaribo incluido en el convenio con el Ejército Nacional</t>
  </si>
  <si>
    <t>3. Realizar el seguimiento a la ejecución del 50% del proceso constructivo en el aeródromo de Magüí Payán incluido en el convenio con el Ejército Nacional</t>
  </si>
  <si>
    <t xml:space="preserve">Centro de Pensamiento Aeronáutico (Centro de Investigación y un Observatorio de Aviación Civil) en funcionamiento </t>
  </si>
  <si>
    <t xml:space="preserve">Diseñar y poner en funcionamiento el Centro de Pensamiento Aeronáutico 
(Centro de Investigación y un Observatorio de aviación civil)
</t>
  </si>
  <si>
    <t>1. Establecer un espacio lógico para el Centro de Pensamiento Aeronáutico integrado por un Centro de Investigación y un Observatorio de Aviación Civil.</t>
  </si>
  <si>
    <t>2.Proporcionar insumos (Estadísticas, Estudios e informes económicos y sectoriales, Informes de conectividad e Información dinámica) para la actualización del Observatorio de Aviación Civil.</t>
  </si>
  <si>
    <t>4. Monitoreo y seguimiento al espacio Lógico del Centro de Pensamiento Aeronáutico integrado por un Centro de Investigación y un Observatorio de Aviación Civil.</t>
  </si>
  <si>
    <t>Actividad 4. Desarrollar y aplicar una encuesta que permita medir el impacto de la intervención en los tres ejes fundamentales.</t>
  </si>
  <si>
    <t>DIRECCION SERVICIOS A LA NAVEGACION AEREA -SSNA</t>
  </si>
  <si>
    <t>Grupo SMS/SeMS SECRETARÍA SERVICIOS  AEROPORTUARIOS</t>
  </si>
  <si>
    <t xml:space="preserve">Grupo SMS/SeMS SECRETARÍA SERVICIOS A LA NAVEGACIÓN AÉREA </t>
  </si>
  <si>
    <t>Grupo SMS/SeMS SECRETARÍA AEROPORTUARIOS</t>
  </si>
  <si>
    <t xml:space="preserve">
DIRECCIÓN DEOPERACIONES AEROPORTUARIAS
</t>
  </si>
  <si>
    <t xml:space="preserve">Programar y desarrollar proyectos que permitan mejorar la adaptación y flexibilidad en los aeropuertos del sistema nacional del espacio aéreo
</t>
  </si>
  <si>
    <t xml:space="preserve">2. Realizar mesas de trabajo con los operadores de las actividades aéreas (Transporte aéreo, Trabajos aéreos especiales y Servicios aeroportuarios y Mantenimiento) para analizar posibles estrategias.
</t>
  </si>
  <si>
    <t xml:space="preserve">
OFICINA DE ANALÍTICA
</t>
  </si>
  <si>
    <t xml:space="preserve">OFICINA DE ANALÍTICA
</t>
  </si>
  <si>
    <t xml:space="preserve">OFICINA DE ANALÍTICA - ODA
</t>
  </si>
  <si>
    <t>OFICINA DE ANALÍTICA - ODA</t>
  </si>
  <si>
    <t xml:space="preserve">SUBDIRECCIÓN GENERAL- DIRECCIÓN DE INFRAESTRUCTURA Y AYUDAS AEROPORTUARIAS Y GRUPO DE TERMINALES </t>
  </si>
  <si>
    <t>3. Elaboración del aplicativo para el seguimiento de la dinámica de la oferta educativa VS el mercado laboral.(Plan Piloto datos internos)</t>
  </si>
  <si>
    <t xml:space="preserve">
Desarrollar un programa de proyección social  dentro de la Estratégia CEA-REGIÓN
</t>
  </si>
  <si>
    <t xml:space="preserve">
Actividades certificadas ejecutadas/Actividades certificadas Programadas *100%</t>
  </si>
  <si>
    <t>Actividad 2. Desarrollar y ejecutar las actividades establecidas en dicho cronograma, abordando de manera detallada cada uno de los componentes del Programa conforme a lo dispuesto en la Ley 2195 de 2022 y el Decreto 1122 de 2024.</t>
  </si>
  <si>
    <t xml:space="preserve">Actividad 3.Formular, aprobar y publicar el documento institucional del Programa de transparencia y ética pública (PTEP), garantizando su divulgación a través de los medios oficiales de la entidad, en cumplimiento de los principios
de transparencia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</si>
</sst>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130" x14ac:knownFonts="1">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b/>
      <sz val="10"/>
      <color rgb="FFFF0000"/>
      <name val="Arial Narrow"/>
      <family val="2"/>
    </font>
    <font>
      <b/>
      <sz val="11"/>
      <name val="Arial"/>
      <family val="2"/>
    </font>
    <font>
      <b/>
      <sz val="11"/>
      <name val="Arial Narrow"/>
      <family val="2"/>
    </font>
    <font>
      <b/>
      <sz val="10"/>
      <color theme="1" tint="0.34998626667073579"/>
      <name val="Arial"/>
      <family val="2"/>
    </font>
    <font>
      <sz val="10"/>
      <color theme="1" tint="0.34998626667073579"/>
      <name val="Arial"/>
      <family val="2"/>
    </font>
    <font>
      <b/>
      <sz val="10"/>
      <color rgb="FFFFFFFF"/>
      <name val="Arial Narrow"/>
      <family val="2"/>
    </font>
    <font>
      <b/>
      <sz val="10"/>
      <color rgb="FFFFFF00"/>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2"/>
      <color rgb="FFFF0000"/>
      <name val="Calibri"/>
      <family val="2"/>
      <scheme val="minor"/>
    </font>
    <font>
      <b/>
      <sz val="10"/>
      <color theme="3" tint="-0.249977111117893"/>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b/>
      <sz val="8"/>
      <color rgb="FF000000"/>
      <name val="Arial Narrow"/>
      <family val="2"/>
    </font>
    <font>
      <sz val="16"/>
      <color theme="1"/>
      <name val="Calibri"/>
      <family val="2"/>
      <scheme val="minor"/>
    </font>
    <font>
      <b/>
      <sz val="10"/>
      <color theme="1" tint="4.9989318521683403E-2"/>
      <name val="Arial Narrow"/>
      <family val="2"/>
    </font>
    <font>
      <sz val="28"/>
      <color rgb="FF44546A"/>
      <name val="Bookman Old Style"/>
      <family val="1"/>
    </font>
    <font>
      <b/>
      <sz val="28"/>
      <color rgb="FF44546A"/>
      <name val="Bookman Old Style"/>
      <family val="1"/>
    </font>
    <font>
      <b/>
      <i/>
      <sz val="28"/>
      <color rgb="FF44546A"/>
      <name val="Bookman Old Style"/>
      <family val="1"/>
    </font>
    <font>
      <b/>
      <sz val="36"/>
      <color rgb="FF44546A"/>
      <name val="Bookman Old Style"/>
      <family val="1"/>
    </font>
    <font>
      <sz val="28"/>
      <color theme="3"/>
      <name val="Bookman Old Style"/>
      <family val="1"/>
    </font>
    <font>
      <sz val="10"/>
      <name val="Arial Narrow"/>
      <family val="2"/>
    </font>
    <font>
      <b/>
      <sz val="9"/>
      <name val="Arial Narrow"/>
      <family val="2"/>
    </font>
    <font>
      <b/>
      <sz val="12"/>
      <color theme="0"/>
      <name val="Arial"/>
      <family val="2"/>
    </font>
    <font>
      <b/>
      <sz val="10"/>
      <name val="Arial"/>
      <family val="2"/>
    </font>
    <font>
      <sz val="12"/>
      <color theme="1"/>
      <name val="Arial Narrow"/>
      <family val="2"/>
    </font>
    <font>
      <sz val="10"/>
      <color theme="1"/>
      <name val="Arial Narrow"/>
      <family val="2"/>
    </font>
    <font>
      <sz val="9"/>
      <name val="Arial Narrow"/>
      <family val="2"/>
    </font>
    <font>
      <b/>
      <sz val="10"/>
      <color rgb="FFFF0000"/>
      <name val="Arial"/>
      <family val="2"/>
    </font>
    <font>
      <sz val="12"/>
      <color rgb="FF44546A"/>
      <name val="Arial Narrow"/>
      <family val="2"/>
    </font>
    <font>
      <b/>
      <sz val="9"/>
      <name val="Arial "/>
    </font>
    <font>
      <b/>
      <sz val="9"/>
      <color rgb="FF000000"/>
      <name val="Arial "/>
    </font>
    <font>
      <b/>
      <sz val="9"/>
      <color rgb="FFFF0000"/>
      <name val="Arial "/>
    </font>
    <font>
      <strike/>
      <sz val="12"/>
      <color theme="1" tint="0.249977111117893"/>
      <name val="Arial Narrow"/>
      <family val="2"/>
    </font>
    <font>
      <b/>
      <sz val="8"/>
      <color theme="1" tint="0.249977111117893"/>
      <name val="Arial Narrow"/>
      <family val="2"/>
    </font>
    <font>
      <b/>
      <sz val="8"/>
      <color rgb="FFBE0000"/>
      <name val="Arial Narrow"/>
      <family val="2"/>
    </font>
    <font>
      <sz val="10"/>
      <color theme="3"/>
      <name val="Arial"/>
      <family val="2"/>
    </font>
    <font>
      <sz val="10"/>
      <color rgb="FFFF0000"/>
      <name val="Arial"/>
      <family val="2"/>
    </font>
    <font>
      <b/>
      <sz val="8"/>
      <color rgb="FF4B4B4B"/>
      <name val="Arial"/>
      <family val="2"/>
    </font>
    <font>
      <b/>
      <sz val="7.5"/>
      <name val="Arial"/>
      <family val="2"/>
    </font>
    <font>
      <b/>
      <sz val="7.5"/>
      <color rgb="FF000000"/>
      <name val="Arial"/>
      <family val="2"/>
    </font>
    <font>
      <b/>
      <sz val="7.5"/>
      <color rgb="FFFF0000"/>
      <name val="Arial"/>
      <family val="2"/>
    </font>
    <font>
      <b/>
      <sz val="9"/>
      <color theme="1"/>
      <name val="Arial Narrow"/>
      <family val="2"/>
    </font>
    <font>
      <b/>
      <sz val="9"/>
      <color rgb="FFFF0000"/>
      <name val="Arial Narrow"/>
      <family val="2"/>
    </font>
    <font>
      <b/>
      <sz val="9"/>
      <color rgb="FF000000"/>
      <name val="Arial Narrow"/>
      <family val="2"/>
    </font>
    <font>
      <b/>
      <sz val="9"/>
      <color theme="1" tint="0.34998626667073579"/>
      <name val="Arial Narrow"/>
      <family val="2"/>
    </font>
    <font>
      <b/>
      <sz val="12"/>
      <color theme="1" tint="0.249977111117893"/>
      <name val="Arial Narrow"/>
      <family val="2"/>
    </font>
    <font>
      <sz val="11"/>
      <color theme="1" tint="0.249977111117893"/>
      <name val="Calibri"/>
      <family val="2"/>
      <scheme val="minor"/>
    </font>
    <font>
      <sz val="11"/>
      <color theme="1" tint="0.249977111117893"/>
      <name val="Arial Narrow"/>
      <family val="2"/>
    </font>
    <font>
      <sz val="12"/>
      <color theme="1" tint="0.249977111117893"/>
      <name val="Arial"/>
      <family val="2"/>
    </font>
    <font>
      <sz val="10"/>
      <color theme="1" tint="0.249977111117893"/>
      <name val="Arial"/>
      <family val="2"/>
    </font>
    <font>
      <sz val="9"/>
      <color theme="1" tint="0.249977111117893"/>
      <name val="Arial "/>
    </font>
    <font>
      <b/>
      <sz val="9"/>
      <name val="Arial"/>
      <family val="2"/>
    </font>
    <font>
      <strike/>
      <sz val="10"/>
      <color theme="1" tint="0.249977111117893"/>
      <name val="Arial Narrow"/>
      <family val="2"/>
    </font>
    <font>
      <sz val="10"/>
      <color theme="1" tint="0.249977111117893"/>
      <name val="Calibri"/>
      <family val="2"/>
      <scheme val="minor"/>
    </font>
    <font>
      <b/>
      <sz val="10"/>
      <color theme="1" tint="0.249977111117893"/>
      <name val="Arial"/>
      <family val="2"/>
    </font>
    <font>
      <sz val="8"/>
      <color theme="3"/>
      <name val="Arial"/>
      <family val="2"/>
    </font>
    <font>
      <sz val="8"/>
      <color theme="1"/>
      <name val="Arial"/>
      <family val="2"/>
    </font>
    <font>
      <sz val="8"/>
      <color rgb="FFFF0000"/>
      <name val="Arial"/>
      <family val="2"/>
    </font>
    <font>
      <sz val="8"/>
      <name val="Arial"/>
      <family val="2"/>
    </font>
    <font>
      <sz val="10"/>
      <color theme="3"/>
      <name val="Arial"/>
      <family val="2"/>
    </font>
    <font>
      <sz val="10"/>
      <color rgb="FFFF0000"/>
      <name val="Arial"/>
      <family val="2"/>
    </font>
    <font>
      <sz val="10"/>
      <name val="Arial"/>
      <family val="2"/>
    </font>
    <font>
      <sz val="8"/>
      <color theme="1" tint="0.34998626667073579"/>
      <name val="Arial"/>
      <family val="2"/>
    </font>
    <font>
      <sz val="8"/>
      <color rgb="FF4B4B4B"/>
      <name val="Arial"/>
      <family val="2"/>
    </font>
    <font>
      <b/>
      <sz val="8"/>
      <color rgb="FF000000"/>
      <name val="Arial "/>
    </font>
    <font>
      <b/>
      <sz val="8"/>
      <color rgb="FFFF0000"/>
      <name val="Arial "/>
    </font>
    <font>
      <sz val="11"/>
      <color theme="1" tint="0.34998626667073579"/>
      <name val="Arial"/>
      <family val="2"/>
    </font>
    <font>
      <b/>
      <u/>
      <sz val="12"/>
      <color theme="1" tint="0.34998626667073579"/>
      <name val="Arial Narrow"/>
      <family val="2"/>
    </font>
    <font>
      <strike/>
      <sz val="12"/>
      <color theme="1" tint="0.34998626667073579"/>
      <name val="Arial Narrow"/>
      <family val="2"/>
    </font>
    <font>
      <sz val="10"/>
      <color rgb="FFFF0000"/>
      <name val="Arial Narrow"/>
      <family val="2"/>
    </font>
    <font>
      <sz val="10"/>
      <color rgb="FF4B4B4B"/>
      <name val="Arial Narrow"/>
      <family val="2"/>
    </font>
    <font>
      <sz val="10"/>
      <name val="Aptos Narrow"/>
      <family val="2"/>
    </font>
    <font>
      <sz val="10"/>
      <color rgb="FFFF0000"/>
      <name val="Aptos Narrow"/>
      <family val="2"/>
    </font>
    <font>
      <sz val="10"/>
      <color rgb="FFBE0000"/>
      <name val="Arial Narrow"/>
      <family val="2"/>
    </font>
    <font>
      <sz val="10"/>
      <color theme="3" tint="-0.249977111117893"/>
      <name val="Arial Narrow"/>
      <family val="2"/>
    </font>
    <font>
      <sz val="10"/>
      <color theme="2" tint="-0.749992370372631"/>
      <name val="Arial Narrow"/>
      <family val="2"/>
    </font>
    <font>
      <sz val="10"/>
      <color rgb="FF000000"/>
      <name val="Arial Narrow"/>
      <family val="2"/>
    </font>
    <font>
      <sz val="12"/>
      <color theme="2" tint="-0.749992370372631"/>
      <name val="Arial Narrow"/>
      <family val="2"/>
    </font>
  </fonts>
  <fills count="15">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
      <patternFill patternType="solid">
        <fgColor rgb="FFF8F8F8"/>
        <bgColor indexed="64"/>
      </patternFill>
    </fill>
    <fill>
      <patternFill patternType="solid">
        <fgColor rgb="FFD9D9D9"/>
        <bgColor rgb="FF000000"/>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thin">
        <color indexed="64"/>
      </left>
      <right style="thin">
        <color indexed="64"/>
      </right>
      <top style="medium">
        <color indexed="64"/>
      </top>
      <bottom style="thin">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right/>
      <top/>
      <bottom style="thin">
        <color auto="1"/>
      </bottom>
      <diagonal/>
    </border>
    <border>
      <left style="thin">
        <color theme="1"/>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right style="thin">
        <color theme="1"/>
      </right>
      <top/>
      <bottom/>
      <diagonal/>
    </border>
    <border>
      <left style="thin">
        <color theme="1"/>
      </left>
      <right style="thin">
        <color auto="1"/>
      </right>
      <top style="thin">
        <color theme="1"/>
      </top>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indexed="64"/>
      </left>
      <right style="thin">
        <color rgb="FF000000"/>
      </right>
      <top style="thin">
        <color indexed="64"/>
      </top>
      <bottom style="thin">
        <color indexed="64"/>
      </bottom>
      <diagonal/>
    </border>
    <border>
      <left style="thin">
        <color rgb="FF44546A"/>
      </left>
      <right style="thin">
        <color rgb="FF44546A"/>
      </right>
      <top style="thin">
        <color rgb="FF44546A"/>
      </top>
      <bottom/>
      <diagonal/>
    </border>
    <border>
      <left style="thin">
        <color rgb="FF44546A"/>
      </left>
      <right style="thin">
        <color rgb="FF44546A"/>
      </right>
      <top/>
      <bottom style="thin">
        <color rgb="FF44546A"/>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diagonal/>
    </border>
    <border>
      <left/>
      <right style="thin">
        <color rgb="FF44546A"/>
      </right>
      <top/>
      <bottom style="thin">
        <color rgb="FF44546A"/>
      </bottom>
      <diagonal/>
    </border>
    <border>
      <left/>
      <right style="thin">
        <color rgb="FF44546A"/>
      </right>
      <top/>
      <bottom/>
      <diagonal/>
    </border>
    <border>
      <left style="thin">
        <color rgb="FF000000"/>
      </left>
      <right style="thin">
        <color rgb="FF000000"/>
      </right>
      <top style="thin">
        <color rgb="FF000000"/>
      </top>
      <bottom style="thin">
        <color rgb="FF000000"/>
      </bottom>
      <diagonal/>
    </border>
    <border>
      <left/>
      <right style="thin">
        <color rgb="FF44546A"/>
      </right>
      <top style="thin">
        <color rgb="FF44546A"/>
      </top>
      <bottom style="thin">
        <color rgb="FF44546A"/>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theme="3"/>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theme="3"/>
      </right>
      <top style="thin">
        <color rgb="FF000000"/>
      </top>
      <bottom style="thin">
        <color rgb="FF000000"/>
      </bottom>
      <diagonal/>
    </border>
    <border>
      <left style="thin">
        <color rgb="FF44546A"/>
      </left>
      <right style="thin">
        <color rgb="FF44546A"/>
      </right>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theme="1"/>
      </bottom>
      <diagonal/>
    </border>
    <border>
      <left style="thin">
        <color theme="1"/>
      </left>
      <right style="thin">
        <color indexed="64"/>
      </right>
      <top/>
      <bottom style="thin">
        <color theme="1"/>
      </bottom>
      <diagonal/>
    </border>
    <border>
      <left style="thin">
        <color theme="3"/>
      </left>
      <right style="thin">
        <color indexed="64"/>
      </right>
      <top/>
      <bottom style="thin">
        <color indexed="64"/>
      </bottom>
      <diagonal/>
    </border>
    <border>
      <left style="thin">
        <color rgb="FF44546A"/>
      </left>
      <right style="thin">
        <color indexed="64"/>
      </right>
      <top style="thin">
        <color indexed="64"/>
      </top>
      <bottom/>
      <diagonal/>
    </border>
    <border>
      <left style="thin">
        <color rgb="FF44546A"/>
      </left>
      <right style="thin">
        <color indexed="64"/>
      </right>
      <top/>
      <bottom/>
      <diagonal/>
    </border>
    <border>
      <left style="thin">
        <color rgb="FF44546A"/>
      </left>
      <right style="thin">
        <color indexed="64"/>
      </right>
      <top/>
      <bottom style="thin">
        <color indexed="64"/>
      </bottom>
      <diagonal/>
    </border>
    <border>
      <left/>
      <right/>
      <top style="thin">
        <color rgb="FF44546A"/>
      </top>
      <bottom/>
      <diagonal/>
    </border>
    <border>
      <left/>
      <right/>
      <top/>
      <bottom style="thin">
        <color rgb="FF44546A"/>
      </bottom>
      <diagonal/>
    </border>
    <border>
      <left style="thin">
        <color indexed="64"/>
      </left>
      <right style="thin">
        <color theme="3"/>
      </right>
      <top/>
      <bottom style="thin">
        <color indexed="64"/>
      </bottom>
      <diagonal/>
    </border>
    <border>
      <left style="thin">
        <color indexed="64"/>
      </left>
      <right style="thin">
        <color theme="3"/>
      </right>
      <top style="thin">
        <color indexed="64"/>
      </top>
      <bottom/>
      <diagonal/>
    </border>
    <border>
      <left style="thin">
        <color rgb="FF44546A"/>
      </left>
      <right/>
      <top style="thin">
        <color rgb="FF44546A"/>
      </top>
      <bottom style="thin">
        <color rgb="FF44546A"/>
      </bottom>
      <diagonal/>
    </border>
    <border>
      <left style="thin">
        <color theme="3"/>
      </left>
      <right style="thin">
        <color theme="1"/>
      </right>
      <top/>
      <bottom style="thin">
        <color theme="3"/>
      </bottom>
      <diagonal/>
    </border>
    <border>
      <left style="thin">
        <color theme="3"/>
      </left>
      <right style="thin">
        <color rgb="FF44546A"/>
      </right>
      <top style="thin">
        <color theme="3"/>
      </top>
      <bottom/>
      <diagonal/>
    </border>
    <border>
      <left style="thin">
        <color theme="3"/>
      </left>
      <right style="thin">
        <color rgb="FF44546A"/>
      </right>
      <top/>
      <bottom style="thin">
        <color theme="3"/>
      </bottom>
      <diagonal/>
    </border>
    <border>
      <left style="thin">
        <color indexed="64"/>
      </left>
      <right style="thin">
        <color theme="1"/>
      </right>
      <top/>
      <bottom style="thin">
        <color theme="1"/>
      </bottom>
      <diagonal/>
    </border>
    <border>
      <left style="thin">
        <color indexed="64"/>
      </left>
      <right style="thin">
        <color indexed="64"/>
      </right>
      <top/>
      <bottom style="thin">
        <color theme="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theme="3"/>
      </left>
      <right style="thin">
        <color indexed="64"/>
      </right>
      <top style="thin">
        <color theme="3"/>
      </top>
      <bottom style="thin">
        <color theme="3"/>
      </bottom>
      <diagonal/>
    </border>
    <border>
      <left style="thin">
        <color rgb="FF000000"/>
      </left>
      <right style="thin">
        <color indexed="64"/>
      </right>
      <top style="thin">
        <color theme="1"/>
      </top>
      <bottom style="thin">
        <color theme="1"/>
      </bottom>
      <diagonal/>
    </border>
    <border>
      <left style="thin">
        <color rgb="FF000000"/>
      </left>
      <right style="thin">
        <color rgb="FF000000"/>
      </right>
      <top style="thin">
        <color theme="1"/>
      </top>
      <bottom style="thin">
        <color theme="1"/>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419">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10" fontId="5" fillId="8" borderId="1" xfId="0" applyNumberFormat="1" applyFont="1" applyFill="1" applyBorder="1" applyAlignment="1">
      <alignment horizontal="center" vertical="center"/>
    </xf>
    <xf numFmtId="10" fontId="14" fillId="6" borderId="6"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10" fontId="5" fillId="0" borderId="6" xfId="0" applyNumberFormat="1" applyFont="1" applyBorder="1" applyAlignment="1">
      <alignment horizontal="center" vertical="center"/>
    </xf>
    <xf numFmtId="10" fontId="7" fillId="6" borderId="6"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17" fontId="25" fillId="5" borderId="15" xfId="0" applyNumberFormat="1" applyFont="1" applyFill="1" applyBorder="1" applyAlignment="1">
      <alignment horizontal="center" vertical="center" wrapText="1"/>
    </xf>
    <xf numFmtId="17" fontId="25" fillId="5" borderId="19" xfId="0" applyNumberFormat="1" applyFont="1" applyFill="1" applyBorder="1" applyAlignment="1">
      <alignment horizontal="center" vertical="center" wrapText="1"/>
    </xf>
    <xf numFmtId="17" fontId="25" fillId="5" borderId="17" xfId="0" applyNumberFormat="1" applyFont="1" applyFill="1" applyBorder="1" applyAlignment="1">
      <alignment horizontal="center" vertical="center" wrapText="1"/>
    </xf>
    <xf numFmtId="10" fontId="5" fillId="0" borderId="14" xfId="0" applyNumberFormat="1" applyFont="1" applyBorder="1" applyAlignment="1">
      <alignment horizontal="center" vertical="center"/>
    </xf>
    <xf numFmtId="10" fontId="7" fillId="6" borderId="14" xfId="0" applyNumberFormat="1" applyFont="1" applyFill="1" applyBorder="1" applyAlignment="1" applyProtection="1">
      <alignment horizontal="center" vertical="center"/>
      <protection locked="0"/>
    </xf>
    <xf numFmtId="17" fontId="25" fillId="5" borderId="30"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15" xfId="0" applyFont="1" applyFill="1" applyBorder="1" applyAlignment="1">
      <alignment horizontal="center" vertical="center" wrapText="1"/>
    </xf>
    <xf numFmtId="0" fontId="30" fillId="0" borderId="0" xfId="0" applyFont="1"/>
    <xf numFmtId="17" fontId="25" fillId="5" borderId="31" xfId="0" applyNumberFormat="1" applyFont="1" applyFill="1" applyBorder="1" applyAlignment="1">
      <alignment horizontal="center" vertical="center" wrapText="1"/>
    </xf>
    <xf numFmtId="17" fontId="25" fillId="5" borderId="3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17" fontId="31" fillId="5" borderId="14" xfId="0" applyNumberFormat="1" applyFont="1" applyFill="1" applyBorder="1" applyAlignment="1">
      <alignment horizontal="center" vertical="center" wrapText="1"/>
    </xf>
    <xf numFmtId="17" fontId="31" fillId="5" borderId="6" xfId="0" applyNumberFormat="1" applyFont="1" applyFill="1" applyBorder="1" applyAlignment="1">
      <alignment horizontal="center" vertical="center" wrapText="1"/>
    </xf>
    <xf numFmtId="10" fontId="31" fillId="5" borderId="6" xfId="0" applyNumberFormat="1" applyFont="1" applyFill="1" applyBorder="1" applyAlignment="1">
      <alignment horizontal="center" vertical="center" wrapText="1"/>
    </xf>
    <xf numFmtId="0" fontId="32" fillId="7" borderId="6" xfId="0" applyFont="1" applyFill="1" applyBorder="1" applyAlignment="1">
      <alignment horizontal="center" vertical="center" wrapText="1"/>
    </xf>
    <xf numFmtId="17" fontId="16" fillId="5" borderId="18" xfId="0" applyNumberFormat="1" applyFont="1" applyFill="1" applyBorder="1" applyAlignment="1">
      <alignment horizontal="center" vertical="center" wrapText="1"/>
    </xf>
    <xf numFmtId="10" fontId="5"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8" xfId="0" applyNumberFormat="1" applyFont="1" applyFill="1" applyBorder="1" applyAlignment="1">
      <alignment vertical="center"/>
    </xf>
    <xf numFmtId="10" fontId="7" fillId="6" borderId="1" xfId="0" applyNumberFormat="1" applyFont="1" applyFill="1" applyBorder="1" applyAlignment="1">
      <alignment vertical="center"/>
    </xf>
    <xf numFmtId="0" fontId="7" fillId="6" borderId="6" xfId="0" applyFont="1" applyFill="1" applyBorder="1" applyAlignment="1">
      <alignment horizontal="center" vertical="center"/>
    </xf>
    <xf numFmtId="164" fontId="34" fillId="6" borderId="1" xfId="3" applyNumberFormat="1" applyFont="1" applyFill="1" applyBorder="1" applyAlignment="1">
      <alignment vertical="center" wrapText="1"/>
    </xf>
    <xf numFmtId="0" fontId="14" fillId="6" borderId="6" xfId="0" applyFont="1" applyFill="1" applyBorder="1" applyAlignment="1">
      <alignment horizontal="center" vertical="center"/>
    </xf>
    <xf numFmtId="10" fontId="5" fillId="8" borderId="6"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8" xfId="0" applyNumberFormat="1" applyFont="1" applyFill="1" applyBorder="1" applyAlignment="1">
      <alignment vertical="center"/>
    </xf>
    <xf numFmtId="0" fontId="7" fillId="6" borderId="9" xfId="0" applyFont="1" applyFill="1" applyBorder="1" applyAlignment="1">
      <alignment horizontal="center" vertical="center"/>
    </xf>
    <xf numFmtId="10" fontId="7" fillId="6" borderId="9" xfId="0" applyNumberFormat="1" applyFont="1" applyFill="1" applyBorder="1" applyAlignment="1" applyProtection="1">
      <alignment horizontal="center" vertical="center"/>
      <protection locked="0"/>
    </xf>
    <xf numFmtId="0" fontId="17" fillId="5" borderId="0" xfId="0" applyFont="1" applyFill="1" applyAlignment="1">
      <alignment horizontal="center" vertical="center" wrapText="1"/>
    </xf>
    <xf numFmtId="0" fontId="40" fillId="3" borderId="1" xfId="0" applyFont="1" applyFill="1" applyBorder="1" applyAlignment="1">
      <alignment horizontal="center" vertical="center"/>
    </xf>
    <xf numFmtId="0" fontId="40" fillId="3" borderId="7" xfId="0" applyFont="1" applyFill="1" applyBorder="1" applyAlignment="1">
      <alignment horizontal="center" vertical="center"/>
    </xf>
    <xf numFmtId="0" fontId="40" fillId="7" borderId="5"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0" fillId="7" borderId="14" xfId="0" applyFont="1" applyFill="1" applyBorder="1" applyAlignment="1">
      <alignment horizontal="center" vertical="center" wrapText="1"/>
    </xf>
    <xf numFmtId="0" fontId="41" fillId="7" borderId="6" xfId="0" applyFont="1" applyFill="1" applyBorder="1" applyAlignment="1">
      <alignment horizontal="center" vertical="center" wrapText="1"/>
    </xf>
    <xf numFmtId="0" fontId="32" fillId="5" borderId="6" xfId="0" applyFont="1" applyFill="1" applyBorder="1" applyAlignment="1">
      <alignment horizontal="left" vertical="top" wrapText="1"/>
    </xf>
    <xf numFmtId="0" fontId="43" fillId="0" borderId="0" xfId="0" applyFont="1" applyAlignment="1">
      <alignment horizontal="left" vertical="top"/>
    </xf>
    <xf numFmtId="0" fontId="44" fillId="0" borderId="0" xfId="0" applyFont="1"/>
    <xf numFmtId="10" fontId="5" fillId="8" borderId="14" xfId="0" applyNumberFormat="1" applyFont="1" applyFill="1" applyBorder="1" applyAlignment="1">
      <alignment horizontal="center" vertical="center"/>
    </xf>
    <xf numFmtId="10" fontId="46" fillId="0" borderId="6" xfId="0" applyNumberFormat="1" applyFont="1" applyBorder="1" applyAlignment="1">
      <alignment horizontal="center" vertical="center"/>
    </xf>
    <xf numFmtId="10" fontId="46" fillId="0" borderId="14" xfId="0" applyNumberFormat="1" applyFont="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9" borderId="0" xfId="0" applyFont="1" applyFill="1" applyAlignment="1">
      <alignment vertical="center"/>
    </xf>
    <xf numFmtId="0" fontId="16" fillId="9"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50"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7" fillId="5" borderId="47" xfId="0" applyFont="1" applyFill="1" applyBorder="1" applyAlignment="1">
      <alignment horizontal="center" vertical="center" wrapText="1"/>
    </xf>
    <xf numFmtId="10" fontId="16" fillId="5" borderId="47" xfId="0" applyNumberFormat="1" applyFont="1" applyFill="1" applyBorder="1" applyAlignment="1">
      <alignment horizontal="center" vertical="center" wrapText="1"/>
    </xf>
    <xf numFmtId="17" fontId="16" fillId="5" borderId="47" xfId="0" applyNumberFormat="1" applyFont="1" applyFill="1" applyBorder="1" applyAlignment="1">
      <alignment horizontal="center" vertical="center" wrapText="1"/>
    </xf>
    <xf numFmtId="17" fontId="25" fillId="5" borderId="47" xfId="0" applyNumberFormat="1" applyFont="1" applyFill="1" applyBorder="1" applyAlignment="1">
      <alignment horizontal="center" vertical="center" wrapText="1"/>
    </xf>
    <xf numFmtId="17" fontId="25" fillId="5" borderId="48" xfId="0" applyNumberFormat="1" applyFont="1" applyFill="1" applyBorder="1" applyAlignment="1">
      <alignment horizontal="center" vertical="center" wrapText="1"/>
    </xf>
    <xf numFmtId="17" fontId="25" fillId="5" borderId="49" xfId="0" applyNumberFormat="1" applyFont="1" applyFill="1" applyBorder="1" applyAlignment="1">
      <alignment horizontal="center" vertical="center" wrapText="1"/>
    </xf>
    <xf numFmtId="164" fontId="19" fillId="8" borderId="15" xfId="3" applyNumberFormat="1" applyFont="1" applyFill="1" applyBorder="1" applyAlignment="1">
      <alignment vertical="center" wrapText="1"/>
    </xf>
    <xf numFmtId="0" fontId="4" fillId="0" borderId="15" xfId="0" applyFont="1" applyBorder="1" applyAlignment="1">
      <alignment horizontal="center" vertical="center"/>
    </xf>
    <xf numFmtId="10" fontId="5" fillId="0" borderId="15" xfId="0" applyNumberFormat="1" applyFont="1" applyBorder="1" applyAlignment="1">
      <alignment horizontal="center" vertical="center"/>
    </xf>
    <xf numFmtId="10" fontId="5" fillId="0" borderId="19" xfId="0" applyNumberFormat="1" applyFont="1" applyBorder="1" applyAlignment="1">
      <alignment horizontal="center" vertical="center"/>
    </xf>
    <xf numFmtId="164" fontId="34" fillId="6" borderId="15" xfId="3" applyNumberFormat="1" applyFont="1" applyFill="1" applyBorder="1" applyAlignment="1">
      <alignment vertical="center" wrapText="1"/>
    </xf>
    <xf numFmtId="0" fontId="7" fillId="6" borderId="15" xfId="0" applyFont="1" applyFill="1" applyBorder="1" applyAlignment="1">
      <alignment horizontal="center" vertical="center"/>
    </xf>
    <xf numFmtId="10" fontId="7" fillId="6" borderId="15" xfId="0" applyNumberFormat="1" applyFont="1" applyFill="1" applyBorder="1" applyAlignment="1" applyProtection="1">
      <alignment horizontal="center" vertical="center"/>
      <protection locked="0"/>
    </xf>
    <xf numFmtId="10" fontId="7" fillId="6" borderId="19" xfId="0" applyNumberFormat="1" applyFont="1" applyFill="1" applyBorder="1" applyAlignment="1" applyProtection="1">
      <alignment horizontal="center" vertical="center"/>
      <protection locked="0"/>
    </xf>
    <xf numFmtId="0" fontId="53" fillId="0" borderId="15" xfId="0" applyFont="1" applyBorder="1" applyAlignment="1">
      <alignment horizontal="center" vertical="center" wrapText="1"/>
    </xf>
    <xf numFmtId="0" fontId="10" fillId="8" borderId="20" xfId="0" applyFont="1" applyFill="1" applyBorder="1" applyAlignment="1">
      <alignment horizontal="center"/>
    </xf>
    <xf numFmtId="10" fontId="4" fillId="0" borderId="15"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4" fillId="8" borderId="15" xfId="0" applyFont="1" applyFill="1" applyBorder="1" applyAlignment="1">
      <alignment horizontal="center" vertical="center"/>
    </xf>
    <xf numFmtId="10" fontId="5" fillId="8" borderId="15" xfId="0" applyNumberFormat="1" applyFont="1" applyFill="1" applyBorder="1" applyAlignment="1">
      <alignment horizontal="center" vertical="center"/>
    </xf>
    <xf numFmtId="164" fontId="19" fillId="8" borderId="15" xfId="3" applyNumberFormat="1" applyFont="1" applyFill="1" applyBorder="1" applyAlignment="1">
      <alignment vertical="center"/>
    </xf>
    <xf numFmtId="164" fontId="34" fillId="6" borderId="15" xfId="3" applyNumberFormat="1" applyFont="1" applyFill="1" applyBorder="1" applyAlignment="1">
      <alignment vertical="center"/>
    </xf>
    <xf numFmtId="0" fontId="49" fillId="8" borderId="20" xfId="0" applyFont="1" applyFill="1" applyBorder="1" applyAlignment="1">
      <alignment horizontal="left" vertical="center" wrapText="1"/>
    </xf>
    <xf numFmtId="10" fontId="5" fillId="8" borderId="19" xfId="0" applyNumberFormat="1" applyFont="1" applyFill="1" applyBorder="1" applyAlignment="1">
      <alignment horizontal="center" vertical="center"/>
    </xf>
    <xf numFmtId="10" fontId="4" fillId="8" borderId="15" xfId="0" applyNumberFormat="1" applyFont="1" applyFill="1" applyBorder="1" applyAlignment="1">
      <alignment horizontal="center" vertical="center"/>
    </xf>
    <xf numFmtId="0" fontId="7" fillId="6" borderId="17" xfId="0" applyFont="1" applyFill="1" applyBorder="1" applyAlignment="1">
      <alignment horizontal="center" vertical="center"/>
    </xf>
    <xf numFmtId="10" fontId="7" fillId="6" borderId="17" xfId="0" applyNumberFormat="1" applyFont="1" applyFill="1" applyBorder="1" applyAlignment="1" applyProtection="1">
      <alignment horizontal="center" vertical="center"/>
      <protection locked="0"/>
    </xf>
    <xf numFmtId="10" fontId="7" fillId="6" borderId="30" xfId="0" applyNumberFormat="1" applyFont="1" applyFill="1" applyBorder="1" applyAlignment="1" applyProtection="1">
      <alignment horizontal="center" vertical="center"/>
      <protection locked="0"/>
    </xf>
    <xf numFmtId="0" fontId="11" fillId="8" borderId="0" xfId="0" applyFont="1" applyFill="1" applyAlignment="1">
      <alignment horizontal="center" vertical="center"/>
    </xf>
    <xf numFmtId="0" fontId="11" fillId="8" borderId="0" xfId="0" applyFont="1" applyFill="1" applyAlignment="1">
      <alignment horizontal="left"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50"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56" fillId="5" borderId="1" xfId="5" applyFont="1" applyFill="1" applyBorder="1" applyAlignment="1">
      <alignment horizontal="center" vertical="center" wrapText="1"/>
    </xf>
    <xf numFmtId="10" fontId="50" fillId="5" borderId="1" xfId="5" applyNumberFormat="1" applyFont="1" applyFill="1" applyBorder="1" applyAlignment="1">
      <alignment horizontal="center" vertical="center" wrapText="1"/>
    </xf>
    <xf numFmtId="17" fontId="50"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10" fontId="57" fillId="0" borderId="6" xfId="0" applyNumberFormat="1" applyFont="1" applyBorder="1" applyAlignment="1">
      <alignment horizontal="center" vertical="center"/>
    </xf>
    <xf numFmtId="10" fontId="57" fillId="0" borderId="14" xfId="0" applyNumberFormat="1" applyFont="1" applyBorder="1" applyAlignment="1">
      <alignment horizontal="center" vertical="center"/>
    </xf>
    <xf numFmtId="10" fontId="7" fillId="6" borderId="6" xfId="0" applyNumberFormat="1" applyFont="1" applyFill="1" applyBorder="1" applyAlignment="1">
      <alignment horizontal="center" vertical="center"/>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0" fontId="58" fillId="8" borderId="0" xfId="5" applyFont="1" applyFill="1"/>
    <xf numFmtId="0" fontId="15" fillId="8" borderId="0" xfId="0" applyFont="1" applyFill="1"/>
    <xf numFmtId="0" fontId="15" fillId="0" borderId="0" xfId="0" applyFont="1"/>
    <xf numFmtId="0" fontId="50"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6"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0" fontId="60" fillId="0" borderId="0" xfId="0" applyFont="1" applyAlignment="1">
      <alignment horizontal="center" vertical="center"/>
    </xf>
    <xf numFmtId="0" fontId="61" fillId="0" borderId="0" xfId="0" applyFont="1" applyAlignment="1">
      <alignment horizontal="left" vertical="center"/>
    </xf>
    <xf numFmtId="0" fontId="62" fillId="0" borderId="0" xfId="0" applyFont="1" applyAlignment="1">
      <alignment horizontal="center" vertical="center"/>
    </xf>
    <xf numFmtId="10" fontId="4" fillId="6" borderId="1" xfId="0" applyNumberFormat="1" applyFont="1" applyFill="1" applyBorder="1" applyAlignment="1">
      <alignment horizontal="center" vertical="center"/>
    </xf>
    <xf numFmtId="0" fontId="50" fillId="5" borderId="6" xfId="5" applyFont="1" applyFill="1" applyBorder="1" applyAlignment="1">
      <alignment horizontal="center" vertical="center" wrapText="1"/>
    </xf>
    <xf numFmtId="0" fontId="16" fillId="5" borderId="6"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6" xfId="5" applyFont="1" applyFill="1" applyBorder="1" applyAlignment="1">
      <alignment horizontal="center" vertical="center" wrapText="1"/>
    </xf>
    <xf numFmtId="10" fontId="16" fillId="5" borderId="6" xfId="5" applyNumberFormat="1" applyFont="1" applyFill="1" applyBorder="1" applyAlignment="1">
      <alignment horizontal="center" vertical="center" wrapText="1"/>
    </xf>
    <xf numFmtId="17" fontId="16" fillId="5" borderId="6" xfId="5" applyNumberFormat="1" applyFont="1" applyFill="1" applyBorder="1" applyAlignment="1">
      <alignment horizontal="center" vertical="center" wrapText="1"/>
    </xf>
    <xf numFmtId="0" fontId="5" fillId="8" borderId="6" xfId="5" applyFont="1" applyFill="1" applyBorder="1" applyAlignment="1">
      <alignment horizontal="center" vertical="center"/>
    </xf>
    <xf numFmtId="10" fontId="5" fillId="8" borderId="6" xfId="5" applyNumberFormat="1" applyFont="1" applyFill="1" applyBorder="1" applyAlignment="1">
      <alignment horizontal="center" vertical="center"/>
    </xf>
    <xf numFmtId="0" fontId="7" fillId="6" borderId="6" xfId="5" applyFont="1" applyFill="1" applyBorder="1" applyAlignment="1">
      <alignment horizontal="center" vertical="center"/>
    </xf>
    <xf numFmtId="10" fontId="7" fillId="6" borderId="6" xfId="9" applyNumberFormat="1" applyFont="1" applyFill="1" applyBorder="1" applyAlignment="1" applyProtection="1">
      <alignment horizontal="center" vertical="center"/>
      <protection locked="0"/>
    </xf>
    <xf numFmtId="10" fontId="4" fillId="8" borderId="6" xfId="9" applyNumberFormat="1" applyFont="1" applyFill="1" applyBorder="1" applyAlignment="1" applyProtection="1">
      <alignment horizontal="center" vertical="center"/>
      <protection locked="0"/>
    </xf>
    <xf numFmtId="0" fontId="4" fillId="0" borderId="6" xfId="5" applyFont="1" applyBorder="1" applyAlignment="1">
      <alignment horizontal="center" vertical="center"/>
    </xf>
    <xf numFmtId="10" fontId="7" fillId="6" borderId="6" xfId="5" applyNumberFormat="1" applyFont="1" applyFill="1" applyBorder="1" applyAlignment="1" applyProtection="1">
      <alignment horizontal="center" vertical="center"/>
      <protection locked="0"/>
    </xf>
    <xf numFmtId="10" fontId="5" fillId="0" borderId="6" xfId="5" applyNumberFormat="1" applyFont="1" applyBorder="1" applyAlignment="1">
      <alignment horizontal="center" vertical="center"/>
    </xf>
    <xf numFmtId="0" fontId="4" fillId="8" borderId="6" xfId="5" applyFont="1" applyFill="1" applyBorder="1" applyAlignment="1">
      <alignment horizontal="center" vertical="center"/>
    </xf>
    <xf numFmtId="0" fontId="7" fillId="8" borderId="6" xfId="5" applyFont="1" applyFill="1" applyBorder="1" applyAlignment="1">
      <alignment horizontal="center" vertical="center"/>
    </xf>
    <xf numFmtId="0" fontId="18" fillId="8" borderId="0" xfId="5" applyFont="1" applyFill="1"/>
    <xf numFmtId="0" fontId="4" fillId="8" borderId="27"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26" xfId="0" applyNumberFormat="1" applyFont="1" applyBorder="1" applyAlignment="1">
      <alignment horizontal="center" vertical="center"/>
    </xf>
    <xf numFmtId="0" fontId="7" fillId="6" borderId="27" xfId="5" applyFont="1" applyFill="1" applyBorder="1" applyAlignment="1">
      <alignment horizontal="center" vertical="center"/>
    </xf>
    <xf numFmtId="10" fontId="7" fillId="6" borderId="26" xfId="0" applyNumberFormat="1" applyFont="1" applyFill="1" applyBorder="1" applyAlignment="1">
      <alignment horizontal="center" vertical="center"/>
    </xf>
    <xf numFmtId="0" fontId="62" fillId="8" borderId="0" xfId="5" applyFont="1" applyFill="1"/>
    <xf numFmtId="0" fontId="62" fillId="0" borderId="0" xfId="5" applyFont="1"/>
    <xf numFmtId="0" fontId="15" fillId="0" borderId="0" xfId="5" applyAlignment="1">
      <alignment horizontal="center"/>
    </xf>
    <xf numFmtId="17" fontId="16" fillId="5" borderId="75" xfId="0" applyNumberFormat="1" applyFont="1" applyFill="1" applyBorder="1" applyAlignment="1">
      <alignment horizontal="center" vertical="center" wrapText="1"/>
    </xf>
    <xf numFmtId="17" fontId="25" fillId="5" borderId="76" xfId="0" applyNumberFormat="1" applyFont="1" applyFill="1" applyBorder="1" applyAlignment="1">
      <alignment horizontal="center" vertical="center" wrapText="1"/>
    </xf>
    <xf numFmtId="0" fontId="54" fillId="0" borderId="6" xfId="5" applyFont="1" applyBorder="1" applyAlignment="1">
      <alignment horizontal="center" vertical="center"/>
    </xf>
    <xf numFmtId="10" fontId="12" fillId="0" borderId="6" xfId="5" applyNumberFormat="1" applyFont="1" applyBorder="1" applyAlignment="1">
      <alignment horizontal="center" vertical="center"/>
    </xf>
    <xf numFmtId="10" fontId="12" fillId="8" borderId="6" xfId="5" applyNumberFormat="1" applyFont="1" applyFill="1" applyBorder="1" applyAlignment="1">
      <alignment horizontal="center" vertical="center"/>
    </xf>
    <xf numFmtId="10" fontId="46" fillId="8" borderId="26" xfId="0" applyNumberFormat="1" applyFont="1" applyFill="1" applyBorder="1" applyAlignment="1">
      <alignment horizontal="center" vertical="center"/>
    </xf>
    <xf numFmtId="10" fontId="46" fillId="8" borderId="26" xfId="0" applyNumberFormat="1" applyFont="1" applyFill="1" applyBorder="1" applyAlignment="1">
      <alignment horizontal="right" vertical="center"/>
    </xf>
    <xf numFmtId="0" fontId="12" fillId="0" borderId="6" xfId="5" applyFont="1" applyBorder="1" applyAlignment="1">
      <alignment horizontal="center" vertical="center" wrapText="1"/>
    </xf>
    <xf numFmtId="10" fontId="54" fillId="0" borderId="6" xfId="5" applyNumberFormat="1" applyFont="1" applyBorder="1" applyAlignment="1">
      <alignment horizontal="center" vertical="center" wrapText="1"/>
    </xf>
    <xf numFmtId="10" fontId="64" fillId="0" borderId="6" xfId="5" applyNumberFormat="1" applyFont="1" applyBorder="1" applyAlignment="1">
      <alignment horizontal="center" vertical="center"/>
    </xf>
    <xf numFmtId="0" fontId="54" fillId="0" borderId="6" xfId="0" applyFont="1" applyBorder="1" applyAlignment="1">
      <alignment horizontal="center" vertical="center"/>
    </xf>
    <xf numFmtId="10" fontId="12" fillId="0" borderId="6" xfId="0" applyNumberFormat="1" applyFont="1" applyBorder="1" applyAlignment="1">
      <alignment horizontal="center" vertical="center"/>
    </xf>
    <xf numFmtId="10" fontId="7" fillId="6" borderId="8" xfId="0" applyNumberFormat="1" applyFont="1" applyFill="1" applyBorder="1" applyAlignment="1">
      <alignment horizontal="center" vertical="center"/>
    </xf>
    <xf numFmtId="0" fontId="65" fillId="0" borderId="0" xfId="5" applyFont="1"/>
    <xf numFmtId="9" fontId="7" fillId="6" borderId="15" xfId="1" applyFont="1" applyFill="1" applyBorder="1" applyAlignment="1" applyProtection="1">
      <alignment horizontal="center" vertical="center"/>
    </xf>
    <xf numFmtId="0" fontId="0" fillId="8" borderId="77" xfId="0" applyFill="1" applyBorder="1"/>
    <xf numFmtId="0" fontId="0" fillId="0" borderId="78" xfId="0" applyBorder="1"/>
    <xf numFmtId="0" fontId="0" fillId="8" borderId="78" xfId="0" applyFill="1" applyBorder="1"/>
    <xf numFmtId="0" fontId="0" fillId="8" borderId="79" xfId="0" applyFill="1" applyBorder="1"/>
    <xf numFmtId="0" fontId="0" fillId="8" borderId="80" xfId="0" applyFill="1" applyBorder="1"/>
    <xf numFmtId="0" fontId="0" fillId="8" borderId="81" xfId="0" applyFill="1" applyBorder="1"/>
    <xf numFmtId="0" fontId="0" fillId="8" borderId="82" xfId="0" applyFill="1" applyBorder="1"/>
    <xf numFmtId="0" fontId="0" fillId="0" borderId="83" xfId="0" applyBorder="1"/>
    <xf numFmtId="0" fontId="0" fillId="8" borderId="83" xfId="0" applyFill="1" applyBorder="1"/>
    <xf numFmtId="0" fontId="0" fillId="8" borderId="84" xfId="0" applyFill="1" applyBorder="1"/>
    <xf numFmtId="0" fontId="50"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24" fillId="5" borderId="0" xfId="0" applyFont="1" applyFill="1" applyAlignment="1">
      <alignment horizontal="center" vertical="center" wrapText="1"/>
    </xf>
    <xf numFmtId="10" fontId="9" fillId="5" borderId="6" xfId="0" applyNumberFormat="1" applyFont="1" applyFill="1" applyBorder="1" applyAlignment="1">
      <alignment horizontal="center" vertical="center" wrapText="1"/>
    </xf>
    <xf numFmtId="17" fontId="25" fillId="5" borderId="6" xfId="0" applyNumberFormat="1" applyFont="1" applyFill="1" applyBorder="1" applyAlignment="1">
      <alignment horizontal="center" vertical="center" wrapText="1"/>
    </xf>
    <xf numFmtId="0" fontId="10" fillId="12"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0" fontId="77" fillId="8" borderId="0" xfId="5" applyFont="1" applyFill="1"/>
    <xf numFmtId="10" fontId="6" fillId="0" borderId="0" xfId="0" applyNumberFormat="1" applyFont="1" applyAlignment="1">
      <alignment vertical="center"/>
    </xf>
    <xf numFmtId="10" fontId="8" fillId="0" borderId="0" xfId="0" applyNumberFormat="1" applyFont="1" applyAlignment="1">
      <alignment horizontal="center" vertical="center"/>
    </xf>
    <xf numFmtId="0" fontId="49" fillId="0" borderId="0" xfId="0" applyFont="1"/>
    <xf numFmtId="0" fontId="11" fillId="0" borderId="0" xfId="0" applyFont="1" applyAlignment="1">
      <alignment vertical="center"/>
    </xf>
    <xf numFmtId="0" fontId="10" fillId="0" borderId="0" xfId="0" applyFont="1" applyAlignment="1">
      <alignment vertical="center" indent="1"/>
    </xf>
    <xf numFmtId="164" fontId="19" fillId="0" borderId="1" xfId="3" applyNumberFormat="1" applyFont="1" applyFill="1" applyBorder="1" applyAlignment="1">
      <alignment horizontal="center" vertical="center" wrapText="1"/>
    </xf>
    <xf numFmtId="10" fontId="4" fillId="0" borderId="1" xfId="0" applyNumberFormat="1" applyFont="1" applyBorder="1" applyAlignment="1">
      <alignment horizontal="center" vertical="center"/>
    </xf>
    <xf numFmtId="164" fontId="34" fillId="0" borderId="1" xfId="3" applyNumberFormat="1" applyFont="1" applyFill="1" applyBorder="1" applyAlignment="1">
      <alignment horizontal="center" vertical="center" wrapText="1"/>
    </xf>
    <xf numFmtId="0" fontId="7" fillId="0" borderId="1" xfId="0" applyFont="1" applyBorder="1" applyAlignment="1">
      <alignment horizontal="center" vertical="center"/>
    </xf>
    <xf numFmtId="10" fontId="5" fillId="8" borderId="3"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10" fontId="5" fillId="8" borderId="26" xfId="0" applyNumberFormat="1" applyFont="1" applyFill="1" applyBorder="1" applyAlignment="1">
      <alignment horizontal="center" vertical="center"/>
    </xf>
    <xf numFmtId="0" fontId="54" fillId="8" borderId="6" xfId="5" applyFont="1" applyFill="1" applyBorder="1" applyAlignment="1">
      <alignment horizontal="center" vertical="center"/>
    </xf>
    <xf numFmtId="164" fontId="19" fillId="0" borderId="15" xfId="3" applyNumberFormat="1" applyFont="1" applyFill="1" applyBorder="1" applyAlignment="1">
      <alignment vertical="center"/>
    </xf>
    <xf numFmtId="10" fontId="55" fillId="0" borderId="15" xfId="0" applyNumberFormat="1" applyFont="1" applyBorder="1" applyAlignment="1" applyProtection="1">
      <alignment horizontal="center" vertical="center"/>
      <protection locked="0"/>
    </xf>
    <xf numFmtId="10" fontId="55" fillId="0" borderId="19" xfId="0" applyNumberFormat="1" applyFont="1" applyBorder="1" applyAlignment="1" applyProtection="1">
      <alignment horizontal="center" vertical="center"/>
      <protection locked="0"/>
    </xf>
    <xf numFmtId="0" fontId="7" fillId="0" borderId="15" xfId="0" applyFont="1" applyBorder="1" applyAlignment="1">
      <alignment horizontal="center" vertical="center"/>
    </xf>
    <xf numFmtId="164" fontId="80" fillId="10" borderId="92" xfId="0" applyNumberFormat="1" applyFont="1" applyFill="1" applyBorder="1" applyAlignment="1">
      <alignment vertical="center"/>
    </xf>
    <xf numFmtId="0" fontId="4" fillId="10" borderId="68" xfId="0" applyFont="1" applyFill="1" applyBorder="1" applyAlignment="1">
      <alignment horizontal="center" vertical="center"/>
    </xf>
    <xf numFmtId="10" fontId="57" fillId="10" borderId="68" xfId="0" applyNumberFormat="1" applyFont="1" applyFill="1" applyBorder="1" applyAlignment="1">
      <alignment horizontal="center" vertical="center"/>
    </xf>
    <xf numFmtId="10" fontId="57" fillId="0" borderId="106" xfId="0" applyNumberFormat="1" applyFont="1" applyBorder="1" applyAlignment="1">
      <alignment horizontal="center" vertical="center"/>
    </xf>
    <xf numFmtId="164" fontId="34" fillId="14" borderId="107" xfId="0" applyNumberFormat="1" applyFont="1" applyFill="1" applyBorder="1" applyAlignment="1">
      <alignment vertical="center"/>
    </xf>
    <xf numFmtId="0" fontId="7" fillId="14" borderId="95" xfId="0" applyFont="1" applyFill="1" applyBorder="1" applyAlignment="1">
      <alignment horizontal="center" vertical="center"/>
    </xf>
    <xf numFmtId="164" fontId="19" fillId="8" borderId="24" xfId="3" applyNumberFormat="1" applyFont="1" applyFill="1" applyBorder="1" applyAlignment="1">
      <alignment vertical="center"/>
    </xf>
    <xf numFmtId="164" fontId="34" fillId="6" borderId="24" xfId="3" applyNumberFormat="1" applyFont="1" applyFill="1" applyBorder="1" applyAlignment="1">
      <alignment vertical="center"/>
    </xf>
    <xf numFmtId="10" fontId="5" fillId="0" borderId="1"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10" fontId="5" fillId="0" borderId="1" xfId="0" applyNumberFormat="1" applyFont="1" applyBorder="1" applyAlignment="1">
      <alignment horizontal="left" vertical="center"/>
    </xf>
    <xf numFmtId="0" fontId="81" fillId="0" borderId="88" xfId="0" applyFont="1" applyBorder="1" applyAlignment="1">
      <alignment horizontal="center" vertical="center"/>
    </xf>
    <xf numFmtId="0" fontId="83" fillId="14" borderId="88" xfId="0" applyFont="1" applyFill="1" applyBorder="1" applyAlignment="1">
      <alignment horizontal="center" vertical="center"/>
    </xf>
    <xf numFmtId="0" fontId="54" fillId="0" borderId="1" xfId="0" applyFont="1" applyBorder="1" applyAlignment="1">
      <alignment horizontal="center" vertical="center"/>
    </xf>
    <xf numFmtId="10" fontId="12" fillId="0" borderId="1" xfId="0" applyNumberFormat="1" applyFont="1" applyBorder="1" applyAlignment="1">
      <alignment horizontal="center" vertical="center"/>
    </xf>
    <xf numFmtId="0" fontId="81" fillId="0" borderId="1" xfId="5" applyFont="1" applyBorder="1" applyAlignment="1">
      <alignment horizontal="center" vertical="center"/>
    </xf>
    <xf numFmtId="10" fontId="82" fillId="0" borderId="1" xfId="5" applyNumberFormat="1" applyFont="1" applyBorder="1" applyAlignment="1">
      <alignment horizontal="center" vertical="center"/>
    </xf>
    <xf numFmtId="0" fontId="83" fillId="14" borderId="1" xfId="5" applyFont="1" applyFill="1" applyBorder="1" applyAlignment="1">
      <alignment horizontal="center" vertical="center"/>
    </xf>
    <xf numFmtId="10" fontId="83" fillId="14" borderId="1" xfId="5" applyNumberFormat="1" applyFont="1" applyFill="1" applyBorder="1" applyAlignment="1" applyProtection="1">
      <alignment horizontal="center" vertical="center"/>
      <protection locked="0"/>
    </xf>
    <xf numFmtId="0" fontId="85" fillId="0" borderId="1" xfId="5" applyFont="1" applyBorder="1" applyAlignment="1">
      <alignment horizontal="center" vertical="center"/>
    </xf>
    <xf numFmtId="10" fontId="85" fillId="0" borderId="1" xfId="5" applyNumberFormat="1" applyFont="1" applyBorder="1" applyAlignment="1">
      <alignment horizontal="center" vertical="center"/>
    </xf>
    <xf numFmtId="0" fontId="86" fillId="14" borderId="1" xfId="5" applyFont="1" applyFill="1" applyBorder="1" applyAlignment="1">
      <alignment horizontal="center" vertical="center"/>
    </xf>
    <xf numFmtId="10" fontId="86" fillId="14" borderId="1" xfId="5" applyNumberFormat="1" applyFont="1" applyFill="1" applyBorder="1" applyAlignment="1" applyProtection="1">
      <alignment horizontal="center" vertical="center"/>
      <protection locked="0"/>
    </xf>
    <xf numFmtId="10" fontId="46" fillId="0" borderId="1" xfId="5" applyNumberFormat="1" applyFont="1" applyBorder="1" applyAlignment="1" applyProtection="1">
      <alignment horizontal="center" vertical="center"/>
      <protection locked="0"/>
    </xf>
    <xf numFmtId="164" fontId="34" fillId="6" borderId="24" xfId="3" applyNumberFormat="1" applyFont="1" applyFill="1" applyBorder="1" applyAlignment="1">
      <alignment vertical="center" wrapText="1"/>
    </xf>
    <xf numFmtId="164" fontId="76" fillId="6" borderId="24" xfId="3" applyNumberFormat="1" applyFont="1" applyFill="1" applyBorder="1" applyAlignment="1">
      <alignment vertical="center" wrapText="1"/>
    </xf>
    <xf numFmtId="10" fontId="5" fillId="0" borderId="15" xfId="0" applyNumberFormat="1" applyFont="1" applyBorder="1" applyAlignment="1" applyProtection="1">
      <alignment horizontal="center" vertical="center"/>
      <protection locked="0"/>
    </xf>
    <xf numFmtId="10" fontId="5" fillId="0" borderId="19" xfId="0" applyNumberFormat="1" applyFont="1" applyBorder="1" applyAlignment="1" applyProtection="1">
      <alignment horizontal="center" vertical="center"/>
      <protection locked="0"/>
    </xf>
    <xf numFmtId="10" fontId="5" fillId="0" borderId="1" xfId="5" applyNumberFormat="1" applyFont="1" applyBorder="1" applyAlignment="1">
      <alignment horizontal="center" vertical="center" wrapText="1"/>
    </xf>
    <xf numFmtId="164" fontId="19" fillId="0" borderId="15" xfId="3" applyNumberFormat="1" applyFont="1" applyFill="1" applyBorder="1" applyAlignment="1">
      <alignment horizontal="center" vertical="center" wrapText="1"/>
    </xf>
    <xf numFmtId="164" fontId="34" fillId="0" borderId="15" xfId="3" applyNumberFormat="1" applyFont="1" applyFill="1" applyBorder="1" applyAlignment="1">
      <alignment horizontal="center" vertical="center" wrapText="1"/>
    </xf>
    <xf numFmtId="164" fontId="87" fillId="8" borderId="1" xfId="3" applyNumberFormat="1" applyFont="1" applyFill="1" applyBorder="1" applyAlignment="1">
      <alignment horizontal="center" vertical="center" wrapText="1"/>
    </xf>
    <xf numFmtId="0" fontId="53" fillId="0" borderId="1" xfId="0" applyFont="1" applyBorder="1" applyAlignment="1">
      <alignment horizontal="center" vertical="center" wrapText="1"/>
    </xf>
    <xf numFmtId="164" fontId="88" fillId="6" borderId="1" xfId="3" applyNumberFormat="1" applyFont="1" applyFill="1" applyBorder="1" applyAlignment="1">
      <alignment horizontal="center" vertical="center" wrapText="1"/>
    </xf>
    <xf numFmtId="0" fontId="79" fillId="6" borderId="1" xfId="0" applyFont="1" applyFill="1" applyBorder="1" applyAlignment="1">
      <alignment horizontal="center" vertical="center" wrapText="1"/>
    </xf>
    <xf numFmtId="0" fontId="75"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164" fontId="26" fillId="0" borderId="15" xfId="3" applyNumberFormat="1" applyFont="1" applyFill="1" applyBorder="1" applyAlignment="1">
      <alignment vertical="center" wrapText="1"/>
    </xf>
    <xf numFmtId="9" fontId="5" fillId="0" borderId="15" xfId="1" applyFont="1" applyFill="1" applyBorder="1" applyAlignment="1">
      <alignment horizontal="center" vertical="center"/>
    </xf>
    <xf numFmtId="164" fontId="22" fillId="0" borderId="15" xfId="3" applyNumberFormat="1" applyFont="1" applyFill="1" applyBorder="1" applyAlignment="1">
      <alignment vertical="center" wrapText="1"/>
    </xf>
    <xf numFmtId="10" fontId="4" fillId="0" borderId="15" xfId="0" applyNumberFormat="1" applyFont="1" applyBorder="1" applyAlignment="1" applyProtection="1">
      <alignment horizontal="center" vertical="center"/>
      <protection locked="0"/>
    </xf>
    <xf numFmtId="10" fontId="4" fillId="0" borderId="19" xfId="0" applyNumberFormat="1" applyFont="1" applyBorder="1" applyAlignment="1" applyProtection="1">
      <alignment horizontal="center" vertical="center"/>
      <protection locked="0"/>
    </xf>
    <xf numFmtId="10" fontId="89" fillId="0" borderId="6" xfId="0" applyNumberFormat="1" applyFont="1" applyBorder="1" applyAlignment="1" applyProtection="1">
      <alignment horizontal="center" vertical="center"/>
      <protection locked="0"/>
    </xf>
    <xf numFmtId="0" fontId="90" fillId="0" borderId="88" xfId="0" applyFont="1" applyBorder="1" applyAlignment="1">
      <alignment horizontal="center" vertical="center"/>
    </xf>
    <xf numFmtId="10" fontId="91" fillId="0" borderId="88" xfId="0" applyNumberFormat="1" applyFont="1" applyBorder="1" applyAlignment="1">
      <alignment horizontal="center" vertical="center"/>
    </xf>
    <xf numFmtId="10" fontId="91" fillId="0" borderId="118" xfId="0" applyNumberFormat="1" applyFont="1" applyBorder="1" applyAlignment="1">
      <alignment horizontal="center" vertical="center"/>
    </xf>
    <xf numFmtId="0" fontId="92" fillId="14" borderId="88" xfId="0" applyFont="1" applyFill="1" applyBorder="1" applyAlignment="1">
      <alignment horizontal="center" vertical="center"/>
    </xf>
    <xf numFmtId="10" fontId="92" fillId="14" borderId="88" xfId="0" applyNumberFormat="1" applyFont="1" applyFill="1" applyBorder="1" applyAlignment="1">
      <alignment horizontal="center" vertical="center"/>
    </xf>
    <xf numFmtId="10" fontId="92" fillId="14" borderId="118" xfId="0" applyNumberFormat="1" applyFont="1" applyFill="1" applyBorder="1" applyAlignment="1">
      <alignment horizontal="center" vertical="center"/>
    </xf>
    <xf numFmtId="0" fontId="7" fillId="6" borderId="2" xfId="5" applyFont="1" applyFill="1" applyBorder="1" applyAlignment="1">
      <alignment horizontal="center" vertical="center"/>
    </xf>
    <xf numFmtId="10" fontId="7" fillId="6" borderId="2" xfId="5" applyNumberFormat="1" applyFont="1" applyFill="1" applyBorder="1" applyAlignment="1" applyProtection="1">
      <alignment horizontal="center" vertical="center"/>
      <protection locked="0"/>
    </xf>
    <xf numFmtId="10" fontId="5" fillId="0" borderId="6" xfId="5" quotePrefix="1" applyNumberFormat="1" applyFont="1" applyBorder="1" applyAlignment="1">
      <alignment horizontal="center" vertical="center"/>
    </xf>
    <xf numFmtId="10" fontId="5" fillId="0" borderId="13" xfId="5" applyNumberFormat="1" applyFont="1" applyBorder="1" applyAlignment="1">
      <alignment horizontal="center" vertical="center"/>
    </xf>
    <xf numFmtId="10" fontId="89" fillId="0" borderId="1" xfId="0" applyNumberFormat="1" applyFont="1" applyBorder="1" applyAlignment="1">
      <alignment horizontal="center" vertical="center"/>
    </xf>
    <xf numFmtId="0" fontId="52" fillId="8" borderId="20" xfId="0" applyFont="1" applyFill="1" applyBorder="1" applyAlignment="1">
      <alignment horizontal="center" vertical="center" wrapText="1"/>
    </xf>
    <xf numFmtId="164" fontId="87" fillId="8" borderId="4" xfId="3" applyNumberFormat="1" applyFont="1" applyFill="1" applyBorder="1" applyAlignment="1">
      <alignment horizontal="center" vertical="center" wrapText="1"/>
    </xf>
    <xf numFmtId="164" fontId="29" fillId="0" borderId="15" xfId="3" applyNumberFormat="1" applyFont="1" applyFill="1" applyBorder="1" applyAlignment="1">
      <alignment horizontal="center" vertical="center" wrapText="1"/>
    </xf>
    <xf numFmtId="10" fontId="46" fillId="0" borderId="1" xfId="0" applyNumberFormat="1" applyFont="1" applyBorder="1" applyAlignment="1">
      <alignment horizontal="center" vertical="center"/>
    </xf>
    <xf numFmtId="10" fontId="46" fillId="0" borderId="8" xfId="0" applyNumberFormat="1" applyFont="1" applyBorder="1" applyAlignment="1">
      <alignment vertical="center"/>
    </xf>
    <xf numFmtId="0" fontId="17" fillId="5" borderId="6" xfId="0" applyFont="1" applyFill="1" applyBorder="1" applyAlignment="1">
      <alignment horizontal="center" vertical="center" wrapText="1"/>
    </xf>
    <xf numFmtId="0" fontId="74" fillId="5" borderId="6" xfId="0" applyFont="1" applyFill="1" applyBorder="1" applyAlignment="1">
      <alignment horizontal="center" vertical="center" wrapText="1"/>
    </xf>
    <xf numFmtId="10" fontId="7" fillId="6" borderId="132" xfId="0" applyNumberFormat="1" applyFont="1" applyFill="1" applyBorder="1" applyAlignment="1">
      <alignment vertical="center"/>
    </xf>
    <xf numFmtId="10" fontId="7" fillId="6" borderId="6" xfId="0" applyNumberFormat="1" applyFont="1" applyFill="1" applyBorder="1" applyAlignment="1" applyProtection="1">
      <alignment vertical="center"/>
      <protection locked="0"/>
    </xf>
    <xf numFmtId="10" fontId="5" fillId="0" borderId="132" xfId="0" applyNumberFormat="1" applyFont="1" applyBorder="1" applyAlignment="1">
      <alignment vertical="center"/>
    </xf>
    <xf numFmtId="10" fontId="7" fillId="6" borderId="10" xfId="0" applyNumberFormat="1" applyFont="1" applyFill="1" applyBorder="1" applyAlignment="1" applyProtection="1">
      <alignment horizontal="center" vertical="center"/>
      <protection locked="0"/>
    </xf>
    <xf numFmtId="10" fontId="94" fillId="6" borderId="1" xfId="0" applyNumberFormat="1" applyFont="1" applyFill="1" applyBorder="1" applyAlignment="1">
      <alignment vertical="center"/>
    </xf>
    <xf numFmtId="10" fontId="94" fillId="6" borderId="1" xfId="0" applyNumberFormat="1" applyFont="1" applyFill="1" applyBorder="1" applyAlignment="1">
      <alignment horizontal="center" vertical="center"/>
    </xf>
    <xf numFmtId="10" fontId="94" fillId="6" borderId="6" xfId="0" applyNumberFormat="1" applyFont="1" applyFill="1" applyBorder="1" applyAlignment="1">
      <alignment horizontal="center" vertical="center"/>
    </xf>
    <xf numFmtId="0" fontId="94" fillId="6" borderId="6" xfId="0" applyFont="1" applyFill="1" applyBorder="1" applyAlignment="1">
      <alignment horizontal="center" vertical="center"/>
    </xf>
    <xf numFmtId="10" fontId="93" fillId="0" borderId="1" xfId="0" applyNumberFormat="1" applyFont="1" applyBorder="1" applyAlignment="1">
      <alignment vertical="center"/>
    </xf>
    <xf numFmtId="10" fontId="93" fillId="0" borderId="1" xfId="0" applyNumberFormat="1" applyFont="1" applyBorder="1" applyAlignment="1">
      <alignment horizontal="center" vertical="center"/>
    </xf>
    <xf numFmtId="10" fontId="95" fillId="0" borderId="14" xfId="0" applyNumberFormat="1" applyFont="1" applyBorder="1" applyAlignment="1">
      <alignment horizontal="center" vertical="center"/>
    </xf>
    <xf numFmtId="10" fontId="95" fillId="0" borderId="6" xfId="0" applyNumberFormat="1" applyFont="1" applyBorder="1" applyAlignment="1">
      <alignment horizontal="center" vertical="center"/>
    </xf>
    <xf numFmtId="0" fontId="73" fillId="0" borderId="6" xfId="0" applyFont="1" applyBorder="1" applyAlignment="1">
      <alignment horizontal="center" vertical="center"/>
    </xf>
    <xf numFmtId="10" fontId="94" fillId="6" borderId="14" xfId="0" applyNumberFormat="1" applyFont="1" applyFill="1" applyBorder="1" applyAlignment="1" applyProtection="1">
      <alignment horizontal="center" vertical="center"/>
      <protection locked="0"/>
    </xf>
    <xf numFmtId="10" fontId="94" fillId="6" borderId="6" xfId="0" applyNumberFormat="1" applyFont="1" applyFill="1" applyBorder="1" applyAlignment="1" applyProtection="1">
      <alignment horizontal="center" vertical="center"/>
      <protection locked="0"/>
    </xf>
    <xf numFmtId="10" fontId="95" fillId="8" borderId="6" xfId="0" applyNumberFormat="1" applyFont="1" applyFill="1" applyBorder="1" applyAlignment="1">
      <alignment horizontal="center" vertical="center"/>
    </xf>
    <xf numFmtId="0" fontId="73" fillId="8" borderId="6" xfId="0" applyFont="1" applyFill="1" applyBorder="1" applyAlignment="1">
      <alignment horizontal="center" vertical="center"/>
    </xf>
    <xf numFmtId="10" fontId="95" fillId="8" borderId="14" xfId="0" applyNumberFormat="1" applyFont="1" applyFill="1" applyBorder="1" applyAlignment="1">
      <alignment horizontal="center" vertical="center"/>
    </xf>
    <xf numFmtId="10" fontId="93" fillId="13" borderId="14" xfId="0" applyNumberFormat="1" applyFont="1" applyFill="1" applyBorder="1" applyAlignment="1">
      <alignment horizontal="center" vertical="center"/>
    </xf>
    <xf numFmtId="10" fontId="93" fillId="13" borderId="6" xfId="0" applyNumberFormat="1" applyFont="1" applyFill="1" applyBorder="1" applyAlignment="1">
      <alignment horizontal="center" vertical="center"/>
    </xf>
    <xf numFmtId="10" fontId="93" fillId="8" borderId="6" xfId="0" applyNumberFormat="1" applyFont="1" applyFill="1" applyBorder="1" applyAlignment="1">
      <alignment horizontal="center" vertical="center"/>
    </xf>
    <xf numFmtId="0" fontId="93" fillId="8" borderId="6" xfId="0" applyFont="1" applyFill="1" applyBorder="1" applyAlignment="1">
      <alignment horizontal="center" vertical="center"/>
    </xf>
    <xf numFmtId="10" fontId="73" fillId="13" borderId="6" xfId="0" applyNumberFormat="1" applyFont="1" applyFill="1" applyBorder="1" applyAlignment="1">
      <alignment horizontal="center" vertical="center"/>
    </xf>
    <xf numFmtId="10" fontId="73" fillId="8" borderId="6" xfId="0" applyNumberFormat="1" applyFont="1" applyFill="1" applyBorder="1" applyAlignment="1">
      <alignment horizontal="center" vertical="center"/>
    </xf>
    <xf numFmtId="10" fontId="93" fillId="8" borderId="14" xfId="0" applyNumberFormat="1" applyFont="1" applyFill="1" applyBorder="1" applyAlignment="1">
      <alignment horizontal="center" vertical="center"/>
    </xf>
    <xf numFmtId="10" fontId="93" fillId="0" borderId="14" xfId="0" applyNumberFormat="1" applyFont="1" applyBorder="1" applyAlignment="1" applyProtection="1">
      <alignment horizontal="center" vertical="center"/>
      <protection locked="0"/>
    </xf>
    <xf numFmtId="10" fontId="93" fillId="0" borderId="6" xfId="0" applyNumberFormat="1" applyFont="1" applyBorder="1" applyAlignment="1" applyProtection="1">
      <alignment horizontal="center" vertical="center"/>
      <protection locked="0"/>
    </xf>
    <xf numFmtId="0" fontId="93" fillId="0" borderId="6" xfId="0" applyFont="1" applyBorder="1" applyAlignment="1">
      <alignment horizontal="center" vertical="center"/>
    </xf>
    <xf numFmtId="10" fontId="73" fillId="0" borderId="14" xfId="0" applyNumberFormat="1" applyFont="1" applyBorder="1" applyAlignment="1" applyProtection="1">
      <alignment horizontal="center" vertical="center"/>
      <protection locked="0"/>
    </xf>
    <xf numFmtId="10" fontId="73" fillId="8" borderId="14" xfId="0" applyNumberFormat="1" applyFont="1" applyFill="1" applyBorder="1" applyAlignment="1">
      <alignment horizontal="center" vertical="center"/>
    </xf>
    <xf numFmtId="10" fontId="93" fillId="8" borderId="1" xfId="0" applyNumberFormat="1" applyFont="1" applyFill="1" applyBorder="1" applyAlignment="1">
      <alignment vertical="center"/>
    </xf>
    <xf numFmtId="10" fontId="93" fillId="8" borderId="1" xfId="0" applyNumberFormat="1" applyFont="1" applyFill="1" applyBorder="1" applyAlignment="1">
      <alignment horizontal="center" vertical="center"/>
    </xf>
    <xf numFmtId="10" fontId="94" fillId="0" borderId="1" xfId="0" applyNumberFormat="1" applyFont="1" applyBorder="1" applyAlignment="1">
      <alignment vertical="center"/>
    </xf>
    <xf numFmtId="10" fontId="94" fillId="0" borderId="1" xfId="0" applyNumberFormat="1" applyFont="1" applyBorder="1" applyAlignment="1">
      <alignment horizontal="center" vertical="center"/>
    </xf>
    <xf numFmtId="10" fontId="93" fillId="0" borderId="14" xfId="0" applyNumberFormat="1" applyFont="1" applyBorder="1" applyAlignment="1">
      <alignment horizontal="center" vertical="center"/>
    </xf>
    <xf numFmtId="10" fontId="93" fillId="0" borderId="6" xfId="0" applyNumberFormat="1" applyFont="1" applyBorder="1" applyAlignment="1">
      <alignment horizontal="center" vertical="center"/>
    </xf>
    <xf numFmtId="10" fontId="94" fillId="14" borderId="88" xfId="0" applyNumberFormat="1" applyFont="1" applyFill="1" applyBorder="1" applyAlignment="1">
      <alignment horizontal="center" vertical="center" wrapText="1"/>
    </xf>
    <xf numFmtId="0" fontId="94" fillId="14" borderId="88" xfId="0" applyFont="1" applyFill="1" applyBorder="1" applyAlignment="1">
      <alignment horizontal="center" vertical="center" wrapText="1"/>
    </xf>
    <xf numFmtId="10" fontId="95" fillId="0" borderId="88" xfId="0" applyNumberFormat="1" applyFont="1" applyBorder="1" applyAlignment="1">
      <alignment horizontal="center" vertical="center" wrapText="1"/>
    </xf>
    <xf numFmtId="10" fontId="95" fillId="10" borderId="88" xfId="0" applyNumberFormat="1" applyFont="1" applyFill="1" applyBorder="1" applyAlignment="1">
      <alignment horizontal="center" vertical="center" wrapText="1"/>
    </xf>
    <xf numFmtId="0" fontId="73" fillId="10" borderId="88" xfId="0" applyFont="1" applyFill="1" applyBorder="1" applyAlignment="1">
      <alignment horizontal="center" vertical="center" wrapText="1"/>
    </xf>
    <xf numFmtId="10" fontId="73" fillId="10" borderId="88" xfId="0" applyNumberFormat="1" applyFont="1" applyFill="1" applyBorder="1" applyAlignment="1">
      <alignment horizontal="center" vertical="center" wrapText="1"/>
    </xf>
    <xf numFmtId="10" fontId="94" fillId="14" borderId="88" xfId="0" applyNumberFormat="1" applyFont="1" applyFill="1" applyBorder="1" applyAlignment="1">
      <alignment horizontal="center" vertical="center"/>
    </xf>
    <xf numFmtId="0" fontId="94" fillId="6" borderId="1" xfId="0" applyFont="1" applyFill="1" applyBorder="1" applyAlignment="1">
      <alignment horizontal="center" vertical="center"/>
    </xf>
    <xf numFmtId="10" fontId="95" fillId="8" borderId="88" xfId="0" applyNumberFormat="1" applyFont="1" applyFill="1" applyBorder="1" applyAlignment="1">
      <alignment horizontal="center" vertical="center" wrapText="1"/>
    </xf>
    <xf numFmtId="10" fontId="95" fillId="9" borderId="88" xfId="0" applyNumberFormat="1" applyFont="1" applyFill="1" applyBorder="1" applyAlignment="1">
      <alignment horizontal="center" vertical="center" wrapText="1"/>
    </xf>
    <xf numFmtId="0" fontId="73" fillId="9" borderId="88" xfId="0" applyFont="1" applyFill="1" applyBorder="1" applyAlignment="1">
      <alignment horizontal="center" vertical="center" wrapText="1"/>
    </xf>
    <xf numFmtId="10" fontId="93" fillId="0" borderId="2" xfId="0" applyNumberFormat="1" applyFont="1" applyBorder="1" applyAlignment="1">
      <alignment vertical="center"/>
    </xf>
    <xf numFmtId="10" fontId="93" fillId="0" borderId="2" xfId="0" applyNumberFormat="1" applyFont="1" applyBorder="1" applyAlignment="1">
      <alignment horizontal="center" vertical="center"/>
    </xf>
    <xf numFmtId="10" fontId="95" fillId="0" borderId="1" xfId="0" applyNumberFormat="1" applyFont="1" applyBorder="1" applyAlignment="1">
      <alignment horizontal="center" vertical="center"/>
    </xf>
    <xf numFmtId="10" fontId="95" fillId="8" borderId="1" xfId="0" applyNumberFormat="1" applyFont="1" applyFill="1" applyBorder="1" applyAlignment="1">
      <alignment horizontal="center" vertical="center"/>
    </xf>
    <xf numFmtId="0" fontId="73" fillId="8" borderId="1" xfId="0" applyFont="1" applyFill="1" applyBorder="1" applyAlignment="1">
      <alignment horizontal="center" vertical="center"/>
    </xf>
    <xf numFmtId="10" fontId="93" fillId="0" borderId="8" xfId="0" applyNumberFormat="1" applyFont="1" applyBorder="1" applyAlignment="1">
      <alignment vertical="center"/>
    </xf>
    <xf numFmtId="10" fontId="73" fillId="0" borderId="6" xfId="0" applyNumberFormat="1" applyFont="1" applyBorder="1" applyAlignment="1">
      <alignment horizontal="center" vertical="center"/>
    </xf>
    <xf numFmtId="10" fontId="94" fillId="6" borderId="14" xfId="0" applyNumberFormat="1" applyFont="1" applyFill="1" applyBorder="1" applyAlignment="1">
      <alignment horizontal="center" vertical="center"/>
    </xf>
    <xf numFmtId="10" fontId="94" fillId="6" borderId="8" xfId="0" applyNumberFormat="1" applyFont="1" applyFill="1" applyBorder="1" applyAlignment="1">
      <alignment vertical="center"/>
    </xf>
    <xf numFmtId="10" fontId="96" fillId="0" borderId="14" xfId="0" applyNumberFormat="1" applyFont="1" applyBorder="1" applyAlignment="1">
      <alignment horizontal="center" vertical="center"/>
    </xf>
    <xf numFmtId="10" fontId="96" fillId="0" borderId="6" xfId="0" applyNumberFormat="1" applyFont="1" applyBorder="1" applyAlignment="1">
      <alignment horizontal="center" vertical="center"/>
    </xf>
    <xf numFmtId="10" fontId="96" fillId="8" borderId="6" xfId="0" applyNumberFormat="1" applyFont="1" applyFill="1" applyBorder="1" applyAlignment="1">
      <alignment horizontal="center" vertical="center"/>
    </xf>
    <xf numFmtId="10" fontId="73" fillId="8" borderId="1" xfId="0" applyNumberFormat="1" applyFont="1" applyFill="1" applyBorder="1" applyAlignment="1">
      <alignment horizontal="center" vertical="center"/>
    </xf>
    <xf numFmtId="10" fontId="57" fillId="0" borderId="134" xfId="0" applyNumberFormat="1" applyFont="1" applyBorder="1" applyAlignment="1">
      <alignment horizontal="center" vertical="center"/>
    </xf>
    <xf numFmtId="10" fontId="57" fillId="0" borderId="133" xfId="0" applyNumberFormat="1" applyFont="1" applyBorder="1" applyAlignment="1">
      <alignment horizontal="center" vertical="center"/>
    </xf>
    <xf numFmtId="10" fontId="89" fillId="0" borderId="6" xfId="0" applyNumberFormat="1" applyFont="1" applyBorder="1" applyAlignment="1">
      <alignment horizontal="center" vertical="center"/>
    </xf>
    <xf numFmtId="10" fontId="5" fillId="0" borderId="69" xfId="0" applyNumberFormat="1" applyFont="1" applyBorder="1" applyAlignment="1">
      <alignment vertical="center"/>
    </xf>
    <xf numFmtId="10" fontId="7" fillId="6" borderId="69" xfId="0" applyNumberFormat="1" applyFont="1" applyFill="1" applyBorder="1" applyAlignment="1">
      <alignment vertical="center"/>
    </xf>
    <xf numFmtId="10" fontId="7" fillId="6" borderId="5" xfId="0" applyNumberFormat="1" applyFont="1" applyFill="1" applyBorder="1" applyAlignment="1">
      <alignment vertical="center"/>
    </xf>
    <xf numFmtId="10" fontId="89" fillId="0" borderId="5" xfId="0" applyNumberFormat="1" applyFont="1" applyBorder="1" applyAlignment="1">
      <alignment vertical="center"/>
    </xf>
    <xf numFmtId="10" fontId="5" fillId="0" borderId="5" xfId="0" applyNumberFormat="1" applyFont="1" applyBorder="1" applyAlignment="1">
      <alignment vertical="center"/>
    </xf>
    <xf numFmtId="10" fontId="7" fillId="6" borderId="7" xfId="0" applyNumberFormat="1" applyFont="1" applyFill="1" applyBorder="1" applyAlignment="1">
      <alignment vertical="center"/>
    </xf>
    <xf numFmtId="10" fontId="89" fillId="0" borderId="14" xfId="0" applyNumberFormat="1" applyFont="1" applyBorder="1" applyAlignment="1">
      <alignment vertical="center"/>
    </xf>
    <xf numFmtId="10" fontId="7" fillId="6" borderId="14" xfId="0" applyNumberFormat="1" applyFont="1" applyFill="1" applyBorder="1" applyAlignment="1">
      <alignment vertical="center"/>
    </xf>
    <xf numFmtId="10" fontId="5" fillId="0" borderId="14" xfId="0" applyNumberFormat="1" applyFont="1" applyBorder="1" applyAlignment="1">
      <alignment vertical="center"/>
    </xf>
    <xf numFmtId="0" fontId="74" fillId="5" borderId="47" xfId="0" applyFont="1" applyFill="1" applyBorder="1" applyAlignment="1">
      <alignment horizontal="center" vertical="center" wrapText="1"/>
    </xf>
    <xf numFmtId="0" fontId="74" fillId="5" borderId="15" xfId="0" applyFont="1" applyFill="1" applyBorder="1" applyAlignment="1">
      <alignment horizontal="center" vertical="center" wrapText="1"/>
    </xf>
    <xf numFmtId="0" fontId="107" fillId="0" borderId="13" xfId="0" applyFont="1" applyBorder="1" applyAlignment="1">
      <alignment horizontal="center" vertical="center"/>
    </xf>
    <xf numFmtId="10" fontId="107" fillId="0" borderId="13" xfId="0" applyNumberFormat="1" applyFont="1" applyBorder="1" applyAlignment="1">
      <alignment horizontal="center" vertical="center"/>
    </xf>
    <xf numFmtId="10" fontId="107" fillId="0" borderId="12" xfId="0" applyNumberFormat="1" applyFont="1" applyBorder="1" applyAlignment="1">
      <alignment horizontal="center" vertical="center"/>
    </xf>
    <xf numFmtId="10" fontId="108" fillId="0" borderId="1" xfId="0" applyNumberFormat="1" applyFont="1" applyBorder="1" applyAlignment="1">
      <alignment horizontal="center" vertical="center"/>
    </xf>
    <xf numFmtId="10" fontId="108" fillId="0" borderId="8" xfId="0" applyNumberFormat="1" applyFont="1" applyBorder="1" applyAlignment="1">
      <alignment vertical="center"/>
    </xf>
    <xf numFmtId="0" fontId="109" fillId="6" borderId="6" xfId="0" applyFont="1" applyFill="1" applyBorder="1" applyAlignment="1">
      <alignment horizontal="center" vertical="center"/>
    </xf>
    <xf numFmtId="10" fontId="109" fillId="6" borderId="6" xfId="0" applyNumberFormat="1" applyFont="1" applyFill="1" applyBorder="1" applyAlignment="1" applyProtection="1">
      <alignment horizontal="center" vertical="center"/>
      <protection locked="0"/>
    </xf>
    <xf numFmtId="10" fontId="109" fillId="6" borderId="14" xfId="0" applyNumberFormat="1" applyFont="1" applyFill="1" applyBorder="1" applyAlignment="1" applyProtection="1">
      <alignment horizontal="center" vertical="center"/>
      <protection locked="0"/>
    </xf>
    <xf numFmtId="10" fontId="109" fillId="6" borderId="1" xfId="0" applyNumberFormat="1" applyFont="1" applyFill="1" applyBorder="1" applyAlignment="1">
      <alignment horizontal="center" vertical="center"/>
    </xf>
    <xf numFmtId="10" fontId="109" fillId="6" borderId="8" xfId="0" applyNumberFormat="1" applyFont="1" applyFill="1" applyBorder="1" applyAlignment="1">
      <alignment vertical="center"/>
    </xf>
    <xf numFmtId="10" fontId="107" fillId="0" borderId="6" xfId="0" applyNumberFormat="1" applyFont="1" applyBorder="1" applyAlignment="1">
      <alignment horizontal="center" vertical="center"/>
    </xf>
    <xf numFmtId="10" fontId="107" fillId="0" borderId="14" xfId="0" applyNumberFormat="1" applyFont="1" applyBorder="1" applyAlignment="1">
      <alignment horizontal="center" vertical="center"/>
    </xf>
    <xf numFmtId="10" fontId="111" fillId="0" borderId="6" xfId="0" applyNumberFormat="1" applyFont="1" applyBorder="1" applyAlignment="1">
      <alignment horizontal="center" vertical="center"/>
    </xf>
    <xf numFmtId="10" fontId="111" fillId="0" borderId="14" xfId="0" applyNumberFormat="1" applyFont="1" applyBorder="1" applyAlignment="1">
      <alignment horizontal="center" vertical="center"/>
    </xf>
    <xf numFmtId="10" fontId="112" fillId="6" borderId="6" xfId="0" applyNumberFormat="1" applyFont="1" applyFill="1" applyBorder="1" applyAlignment="1" applyProtection="1">
      <alignment horizontal="center" vertical="center"/>
      <protection locked="0"/>
    </xf>
    <xf numFmtId="10" fontId="112" fillId="6" borderId="14" xfId="0" applyNumberFormat="1" applyFont="1" applyFill="1" applyBorder="1" applyAlignment="1" applyProtection="1">
      <alignment horizontal="center" vertical="center"/>
      <protection locked="0"/>
    </xf>
    <xf numFmtId="10" fontId="110" fillId="0" borderId="26" xfId="0" applyNumberFormat="1" applyFont="1" applyBorder="1" applyAlignment="1">
      <alignment horizontal="center" vertical="center" wrapText="1" readingOrder="1"/>
    </xf>
    <xf numFmtId="10" fontId="113" fillId="0" borderId="1" xfId="0" applyNumberFormat="1" applyFont="1" applyBorder="1" applyAlignment="1">
      <alignment horizontal="center" vertical="center"/>
    </xf>
    <xf numFmtId="10" fontId="107" fillId="8" borderId="14" xfId="0" applyNumberFormat="1" applyFont="1" applyFill="1" applyBorder="1" applyAlignment="1">
      <alignment horizontal="center" vertical="center"/>
    </xf>
    <xf numFmtId="10" fontId="114" fillId="0" borderId="15" xfId="0" applyNumberFormat="1" applyFont="1" applyBorder="1" applyAlignment="1">
      <alignment horizontal="center" vertical="center"/>
    </xf>
    <xf numFmtId="10" fontId="114" fillId="0" borderId="19" xfId="0" applyNumberFormat="1" applyFont="1" applyBorder="1" applyAlignment="1">
      <alignment horizontal="center" vertical="center"/>
    </xf>
    <xf numFmtId="10" fontId="114" fillId="0" borderId="1" xfId="0" applyNumberFormat="1" applyFont="1" applyBorder="1" applyAlignment="1">
      <alignment horizontal="center" vertical="center"/>
    </xf>
    <xf numFmtId="10" fontId="114" fillId="0" borderId="8" xfId="0" applyNumberFormat="1" applyFont="1" applyBorder="1" applyAlignment="1">
      <alignment vertical="center"/>
    </xf>
    <xf numFmtId="10" fontId="107" fillId="8" borderId="6" xfId="0" applyNumberFormat="1" applyFont="1" applyFill="1" applyBorder="1" applyAlignment="1">
      <alignment horizontal="center" vertical="center"/>
    </xf>
    <xf numFmtId="10" fontId="110" fillId="0" borderId="1" xfId="0" applyNumberFormat="1" applyFont="1" applyBorder="1" applyAlignment="1">
      <alignment horizontal="center" vertical="center"/>
    </xf>
    <xf numFmtId="10" fontId="107" fillId="0" borderId="1" xfId="0" applyNumberFormat="1" applyFont="1" applyBorder="1" applyAlignment="1">
      <alignment horizontal="center" vertical="center"/>
    </xf>
    <xf numFmtId="10" fontId="107" fillId="0" borderId="5" xfId="0" applyNumberFormat="1" applyFont="1" applyBorder="1" applyAlignment="1">
      <alignment horizontal="center" vertical="center"/>
    </xf>
    <xf numFmtId="10" fontId="107" fillId="8" borderId="1" xfId="0" applyNumberFormat="1" applyFont="1" applyFill="1" applyBorder="1" applyAlignment="1">
      <alignment horizontal="center" vertical="center"/>
    </xf>
    <xf numFmtId="10" fontId="108" fillId="0" borderId="1" xfId="0" applyNumberFormat="1" applyFont="1" applyBorder="1" applyAlignment="1">
      <alignment vertical="center"/>
    </xf>
    <xf numFmtId="10" fontId="109" fillId="6" borderId="1" xfId="0" applyNumberFormat="1" applyFont="1" applyFill="1" applyBorder="1" applyAlignment="1" applyProtection="1">
      <alignment horizontal="center" vertical="center"/>
      <protection locked="0"/>
    </xf>
    <xf numFmtId="10" fontId="109" fillId="6" borderId="1" xfId="0" applyNumberFormat="1" applyFont="1" applyFill="1" applyBorder="1" applyAlignment="1">
      <alignment vertical="center"/>
    </xf>
    <xf numFmtId="10" fontId="108" fillId="0" borderId="2" xfId="0" applyNumberFormat="1" applyFont="1" applyBorder="1" applyAlignment="1">
      <alignment horizontal="center" vertical="center"/>
    </xf>
    <xf numFmtId="10" fontId="109" fillId="6" borderId="5" xfId="0" applyNumberFormat="1" applyFont="1" applyFill="1" applyBorder="1" applyAlignment="1" applyProtection="1">
      <alignment horizontal="center" vertical="center"/>
      <protection locked="0"/>
    </xf>
    <xf numFmtId="10" fontId="114" fillId="0" borderId="6" xfId="0" applyNumberFormat="1" applyFont="1" applyBorder="1" applyAlignment="1" applyProtection="1">
      <alignment horizontal="center" vertical="center"/>
      <protection locked="0"/>
    </xf>
    <xf numFmtId="10" fontId="114" fillId="0" borderId="14" xfId="0" applyNumberFormat="1" applyFont="1" applyBorder="1" applyAlignment="1" applyProtection="1">
      <alignment horizontal="center" vertical="center"/>
      <protection locked="0"/>
    </xf>
    <xf numFmtId="10" fontId="109" fillId="0" borderId="1" xfId="0" applyNumberFormat="1" applyFont="1" applyBorder="1" applyAlignment="1">
      <alignment horizontal="center" vertical="center"/>
    </xf>
    <xf numFmtId="10" fontId="109" fillId="0" borderId="1" xfId="0" applyNumberFormat="1" applyFont="1" applyBorder="1" applyAlignment="1">
      <alignment vertical="center"/>
    </xf>
    <xf numFmtId="10" fontId="108" fillId="8" borderId="1" xfId="0" applyNumberFormat="1" applyFont="1" applyFill="1" applyBorder="1" applyAlignment="1">
      <alignment horizontal="center" vertical="center"/>
    </xf>
    <xf numFmtId="10" fontId="115" fillId="0" borderId="6" xfId="0" applyNumberFormat="1" applyFont="1" applyBorder="1" applyAlignment="1">
      <alignment horizontal="center" vertical="center"/>
    </xf>
    <xf numFmtId="10" fontId="115" fillId="8" borderId="14" xfId="0" applyNumberFormat="1" applyFont="1" applyFill="1" applyBorder="1" applyAlignment="1">
      <alignment horizontal="center" vertical="center"/>
    </xf>
    <xf numFmtId="10" fontId="108" fillId="0" borderId="2" xfId="0" applyNumberFormat="1" applyFont="1" applyBorder="1" applyAlignment="1">
      <alignment vertical="center"/>
    </xf>
    <xf numFmtId="10" fontId="109" fillId="6" borderId="2" xfId="0" applyNumberFormat="1" applyFont="1" applyFill="1" applyBorder="1" applyAlignment="1">
      <alignment horizontal="center" vertical="center"/>
    </xf>
    <xf numFmtId="10" fontId="109" fillId="6" borderId="2" xfId="0" applyNumberFormat="1" applyFont="1" applyFill="1" applyBorder="1" applyAlignment="1">
      <alignment vertical="center"/>
    </xf>
    <xf numFmtId="10" fontId="115" fillId="8" borderId="6" xfId="0" applyNumberFormat="1" applyFont="1" applyFill="1" applyBorder="1" applyAlignment="1">
      <alignment horizontal="center" vertical="center"/>
    </xf>
    <xf numFmtId="10" fontId="109" fillId="6" borderId="9" xfId="0" applyNumberFormat="1" applyFont="1" applyFill="1" applyBorder="1" applyAlignment="1" applyProtection="1">
      <alignment horizontal="center" vertical="center"/>
      <protection locked="0"/>
    </xf>
    <xf numFmtId="10" fontId="109" fillId="6" borderId="10" xfId="0" applyNumberFormat="1" applyFont="1" applyFill="1" applyBorder="1" applyAlignment="1" applyProtection="1">
      <alignment horizontal="center" vertical="center"/>
      <protection locked="0"/>
    </xf>
    <xf numFmtId="10" fontId="107" fillId="0" borderId="2" xfId="0" applyNumberFormat="1" applyFont="1" applyBorder="1" applyAlignment="1">
      <alignment horizontal="center" vertical="center"/>
    </xf>
    <xf numFmtId="10" fontId="110" fillId="0" borderId="1" xfId="0" applyNumberFormat="1" applyFont="1" applyBorder="1" applyAlignment="1">
      <alignment horizontal="center" vertical="center" wrapText="1"/>
    </xf>
    <xf numFmtId="10" fontId="116" fillId="0" borderId="88" xfId="0" applyNumberFormat="1" applyFont="1" applyBorder="1" applyAlignment="1">
      <alignment horizontal="center" vertical="center"/>
    </xf>
    <xf numFmtId="10" fontId="117" fillId="14" borderId="88" xfId="0" applyNumberFormat="1" applyFont="1" applyFill="1" applyBorder="1" applyAlignment="1" applyProtection="1">
      <alignment horizontal="center" vertical="center"/>
      <protection locked="0"/>
    </xf>
    <xf numFmtId="0" fontId="54" fillId="0" borderId="1" xfId="5" applyFont="1" applyBorder="1" applyAlignment="1">
      <alignment horizontal="center" vertical="center"/>
    </xf>
    <xf numFmtId="10" fontId="12" fillId="0" borderId="1" xfId="5" applyNumberFormat="1" applyFont="1" applyBorder="1" applyAlignment="1">
      <alignment horizontal="center" vertical="center"/>
    </xf>
    <xf numFmtId="0" fontId="14" fillId="6" borderId="1" xfId="5" applyFont="1" applyFill="1" applyBorder="1" applyAlignment="1">
      <alignment horizontal="center" vertical="center"/>
    </xf>
    <xf numFmtId="10" fontId="14" fillId="6" borderId="1" xfId="5" applyNumberFormat="1" applyFont="1" applyFill="1" applyBorder="1" applyAlignment="1" applyProtection="1">
      <alignment horizontal="center" vertical="center"/>
      <protection locked="0"/>
    </xf>
    <xf numFmtId="10" fontId="73" fillId="0" borderId="14" xfId="0" applyNumberFormat="1" applyFont="1" applyBorder="1" applyAlignment="1">
      <alignment horizontal="center" vertical="center"/>
    </xf>
    <xf numFmtId="10" fontId="73" fillId="0" borderId="1" xfId="0" applyNumberFormat="1" applyFont="1" applyBorder="1" applyAlignment="1">
      <alignment horizontal="center" vertical="center"/>
    </xf>
    <xf numFmtId="10" fontId="73" fillId="0" borderId="8" xfId="0" applyNumberFormat="1" applyFont="1" applyBorder="1" applyAlignment="1">
      <alignment vertical="center"/>
    </xf>
    <xf numFmtId="164" fontId="23" fillId="8" borderId="63" xfId="3" applyNumberFormat="1" applyFont="1" applyFill="1" applyBorder="1" applyAlignment="1">
      <alignment vertical="center" wrapText="1"/>
    </xf>
    <xf numFmtId="10" fontId="4" fillId="8" borderId="19" xfId="0" applyNumberFormat="1" applyFont="1" applyFill="1" applyBorder="1" applyAlignment="1">
      <alignment horizontal="center" vertical="center"/>
    </xf>
    <xf numFmtId="164" fontId="76" fillId="8" borderId="17" xfId="3" applyNumberFormat="1" applyFont="1" applyFill="1" applyBorder="1" applyAlignment="1">
      <alignment vertical="center" wrapText="1"/>
    </xf>
    <xf numFmtId="0" fontId="4" fillId="8" borderId="17" xfId="0" applyFont="1" applyFill="1" applyBorder="1" applyAlignment="1">
      <alignment horizontal="center" vertical="center"/>
    </xf>
    <xf numFmtId="10" fontId="5" fillId="0" borderId="17" xfId="0" applyNumberFormat="1" applyFont="1" applyBorder="1" applyAlignment="1">
      <alignment horizontal="center" vertical="center"/>
    </xf>
    <xf numFmtId="10" fontId="5" fillId="0" borderId="30" xfId="0" applyNumberFormat="1" applyFont="1" applyBorder="1" applyAlignment="1">
      <alignment horizontal="center" vertical="center"/>
    </xf>
    <xf numFmtId="10" fontId="5" fillId="0" borderId="6" xfId="0" applyNumberFormat="1" applyFont="1" applyFill="1" applyBorder="1" applyAlignment="1">
      <alignment horizontal="center" vertical="center"/>
    </xf>
    <xf numFmtId="10" fontId="72" fillId="0" borderId="6" xfId="3" applyNumberFormat="1" applyFont="1" applyFill="1" applyBorder="1" applyAlignment="1">
      <alignment vertical="center" wrapText="1" readingOrder="1"/>
    </xf>
    <xf numFmtId="10" fontId="121" fillId="6" borderId="6" xfId="3" applyNumberFormat="1" applyFont="1" applyFill="1" applyBorder="1" applyAlignment="1">
      <alignment vertical="center" wrapText="1" readingOrder="1"/>
    </xf>
    <xf numFmtId="10" fontId="48" fillId="6" borderId="6" xfId="3" applyNumberFormat="1" applyFont="1" applyFill="1" applyBorder="1" applyAlignment="1">
      <alignment vertical="center" wrapText="1" readingOrder="1"/>
    </xf>
    <xf numFmtId="10" fontId="121" fillId="0" borderId="6" xfId="3" applyNumberFormat="1" applyFont="1" applyFill="1" applyBorder="1" applyAlignment="1">
      <alignment vertical="center" wrapText="1" readingOrder="1"/>
    </xf>
    <xf numFmtId="10" fontId="122" fillId="6" borderId="6" xfId="3" applyNumberFormat="1" applyFont="1" applyFill="1" applyBorder="1" applyAlignment="1">
      <alignment vertical="center" wrapText="1" readingOrder="1"/>
    </xf>
    <xf numFmtId="10" fontId="123" fillId="0" borderId="88" xfId="0" applyNumberFormat="1" applyFont="1" applyBorder="1" applyAlignment="1">
      <alignment vertical="center" wrapText="1" readingOrder="1"/>
    </xf>
    <xf numFmtId="10" fontId="124" fillId="14" borderId="88" xfId="0" applyNumberFormat="1" applyFont="1" applyFill="1" applyBorder="1" applyAlignment="1">
      <alignment vertical="center" wrapText="1" readingOrder="1"/>
    </xf>
    <xf numFmtId="10" fontId="72" fillId="0" borderId="88" xfId="0" applyNumberFormat="1" applyFont="1" applyBorder="1" applyAlignment="1">
      <alignment vertical="center" wrapText="1" readingOrder="1"/>
    </xf>
    <xf numFmtId="10" fontId="121" fillId="14" borderId="88" xfId="0" applyNumberFormat="1" applyFont="1" applyFill="1" applyBorder="1" applyAlignment="1">
      <alignment vertical="center" wrapText="1" readingOrder="1"/>
    </xf>
    <xf numFmtId="10" fontId="72" fillId="0" borderId="93" xfId="0" applyNumberFormat="1" applyFont="1" applyBorder="1" applyAlignment="1">
      <alignment vertical="center" wrapText="1" readingOrder="1"/>
    </xf>
    <xf numFmtId="10" fontId="121" fillId="14" borderId="93" xfId="0" applyNumberFormat="1" applyFont="1" applyFill="1" applyBorder="1" applyAlignment="1">
      <alignment vertical="center" wrapText="1" readingOrder="1"/>
    </xf>
    <xf numFmtId="10" fontId="72" fillId="0" borderId="88" xfId="3" applyNumberFormat="1" applyFont="1" applyFill="1" applyBorder="1" applyAlignment="1">
      <alignment horizontal="center" vertical="center" wrapText="1" readingOrder="1"/>
    </xf>
    <xf numFmtId="10" fontId="121" fillId="14" borderId="88" xfId="3" applyNumberFormat="1" applyFont="1" applyFill="1" applyBorder="1" applyAlignment="1">
      <alignment horizontal="center" vertical="center" wrapText="1" readingOrder="1"/>
    </xf>
    <xf numFmtId="10" fontId="72" fillId="0" borderId="88" xfId="3" applyNumberFormat="1" applyFont="1" applyFill="1" applyBorder="1" applyAlignment="1">
      <alignment horizontal="right" vertical="center" wrapText="1" readingOrder="1"/>
    </xf>
    <xf numFmtId="10" fontId="121" fillId="14" borderId="88" xfId="3" applyNumberFormat="1" applyFont="1" applyFill="1" applyBorder="1" applyAlignment="1">
      <alignment horizontal="right" vertical="center" wrapText="1" readingOrder="1"/>
    </xf>
    <xf numFmtId="10" fontId="72" fillId="0" borderId="1" xfId="3" applyNumberFormat="1" applyFont="1" applyFill="1" applyBorder="1" applyAlignment="1">
      <alignment horizontal="right" vertical="center" wrapText="1" readingOrder="1"/>
    </xf>
    <xf numFmtId="10" fontId="48" fillId="8" borderId="6" xfId="1" applyNumberFormat="1" applyFont="1" applyFill="1" applyBorder="1" applyAlignment="1">
      <alignment vertical="center" wrapText="1" readingOrder="1"/>
    </xf>
    <xf numFmtId="10" fontId="121" fillId="6" borderId="6" xfId="1" applyNumberFormat="1" applyFont="1" applyFill="1" applyBorder="1" applyAlignment="1">
      <alignment vertical="center" wrapText="1" readingOrder="1"/>
    </xf>
    <xf numFmtId="10" fontId="72" fillId="6" borderId="6" xfId="1" applyNumberFormat="1" applyFont="1" applyFill="1" applyBorder="1" applyAlignment="1">
      <alignment vertical="center" wrapText="1" readingOrder="1"/>
    </xf>
    <xf numFmtId="10" fontId="121" fillId="6" borderId="9" xfId="1" applyNumberFormat="1" applyFont="1" applyFill="1" applyBorder="1" applyAlignment="1">
      <alignment vertical="center" wrapText="1" readingOrder="1"/>
    </xf>
    <xf numFmtId="10" fontId="72" fillId="0" borderId="1" xfId="3" applyNumberFormat="1" applyFont="1" applyFill="1" applyBorder="1" applyAlignment="1">
      <alignment horizontal="center" vertical="center" wrapText="1"/>
    </xf>
    <xf numFmtId="10" fontId="121" fillId="6" borderId="1" xfId="3" applyNumberFormat="1" applyFont="1" applyFill="1" applyBorder="1" applyAlignment="1">
      <alignment horizontal="center" vertical="center" wrapText="1"/>
    </xf>
    <xf numFmtId="10" fontId="72" fillId="0" borderId="6" xfId="3" applyNumberFormat="1" applyFont="1" applyFill="1" applyBorder="1" applyAlignment="1">
      <alignment horizontal="center" vertical="center" wrapText="1" readingOrder="1"/>
    </xf>
    <xf numFmtId="10" fontId="121" fillId="6" borderId="6" xfId="3" applyNumberFormat="1" applyFont="1" applyFill="1" applyBorder="1" applyAlignment="1">
      <alignment horizontal="center" vertical="center" wrapText="1" readingOrder="1"/>
    </xf>
    <xf numFmtId="10" fontId="72" fillId="8" borderId="1" xfId="3" applyNumberFormat="1" applyFont="1" applyFill="1" applyBorder="1" applyAlignment="1">
      <alignment horizontal="center" vertical="center" wrapText="1"/>
    </xf>
    <xf numFmtId="10" fontId="48" fillId="0" borderId="1" xfId="3" applyNumberFormat="1" applyFont="1" applyFill="1" applyBorder="1" applyAlignment="1">
      <alignment horizontal="center" vertical="center" wrapText="1"/>
    </xf>
    <xf numFmtId="10" fontId="122" fillId="0" borderId="1" xfId="3" applyNumberFormat="1" applyFont="1" applyFill="1" applyBorder="1" applyAlignment="1">
      <alignment horizontal="center" vertical="center" wrapText="1"/>
    </xf>
    <xf numFmtId="10" fontId="77" fillId="0" borderId="1" xfId="3" applyNumberFormat="1" applyFont="1" applyFill="1" applyBorder="1" applyAlignment="1">
      <alignment horizontal="center" vertical="center" wrapText="1"/>
    </xf>
    <xf numFmtId="10" fontId="35" fillId="6" borderId="1" xfId="5" applyNumberFormat="1" applyFont="1" applyFill="1" applyBorder="1" applyAlignment="1" applyProtection="1">
      <alignment horizontal="center" vertical="center"/>
      <protection locked="0"/>
    </xf>
    <xf numFmtId="10" fontId="121" fillId="6" borderId="1" xfId="5" applyNumberFormat="1" applyFont="1" applyFill="1" applyBorder="1" applyAlignment="1" applyProtection="1">
      <alignment horizontal="center" vertical="center"/>
      <protection locked="0"/>
    </xf>
    <xf numFmtId="10" fontId="4" fillId="0" borderId="1" xfId="0" applyNumberFormat="1" applyFont="1" applyFill="1" applyBorder="1" applyAlignment="1">
      <alignment vertical="center"/>
    </xf>
    <xf numFmtId="10" fontId="4" fillId="0" borderId="1" xfId="5" applyNumberFormat="1" applyFont="1" applyFill="1" applyBorder="1" applyAlignment="1" applyProtection="1">
      <alignment horizontal="center" vertical="center"/>
      <protection locked="0"/>
    </xf>
    <xf numFmtId="10" fontId="4" fillId="0" borderId="1" xfId="0" applyNumberFormat="1" applyFont="1" applyFill="1" applyBorder="1" applyAlignment="1">
      <alignment horizontal="center" vertical="center"/>
    </xf>
    <xf numFmtId="10" fontId="42" fillId="8" borderId="6" xfId="8" applyNumberFormat="1" applyFont="1" applyFill="1" applyBorder="1" applyAlignment="1">
      <alignment vertical="center" wrapText="1"/>
    </xf>
    <xf numFmtId="10" fontId="121" fillId="6" borderId="6" xfId="8" applyNumberFormat="1" applyFont="1" applyFill="1" applyBorder="1" applyAlignment="1">
      <alignment vertical="center" wrapText="1"/>
    </xf>
    <xf numFmtId="10" fontId="42" fillId="8" borderId="6" xfId="8" applyNumberFormat="1" applyFont="1" applyFill="1" applyBorder="1" applyAlignment="1">
      <alignment vertical="center"/>
    </xf>
    <xf numFmtId="10" fontId="42" fillId="8" borderId="6" xfId="3" applyNumberFormat="1" applyFont="1" applyFill="1" applyBorder="1" applyAlignment="1">
      <alignment vertical="center" wrapText="1"/>
    </xf>
    <xf numFmtId="10" fontId="121" fillId="6" borderId="6" xfId="3" applyNumberFormat="1" applyFont="1" applyFill="1" applyBorder="1" applyAlignment="1">
      <alignment vertical="center" wrapText="1"/>
    </xf>
    <xf numFmtId="10" fontId="42" fillId="0" borderId="6" xfId="3" applyNumberFormat="1" applyFont="1" applyFill="1" applyBorder="1" applyAlignment="1">
      <alignment vertical="center" wrapText="1"/>
    </xf>
    <xf numFmtId="10" fontId="77" fillId="0" borderId="6" xfId="3" applyNumberFormat="1" applyFont="1" applyFill="1" applyBorder="1" applyAlignment="1">
      <alignment vertical="center" wrapText="1"/>
    </xf>
    <xf numFmtId="10" fontId="42" fillId="8" borderId="1" xfId="3" applyNumberFormat="1" applyFont="1" applyFill="1" applyBorder="1" applyAlignment="1">
      <alignment vertical="center" wrapText="1"/>
    </xf>
    <xf numFmtId="10" fontId="121" fillId="6" borderId="1" xfId="3" applyNumberFormat="1" applyFont="1" applyFill="1" applyBorder="1" applyAlignment="1">
      <alignment vertical="center" wrapText="1"/>
    </xf>
    <xf numFmtId="10" fontId="42" fillId="0" borderId="13" xfId="3" applyNumberFormat="1" applyFont="1" applyFill="1" applyBorder="1" applyAlignment="1">
      <alignment vertical="center" wrapText="1"/>
    </xf>
    <xf numFmtId="10" fontId="42" fillId="0" borderId="1" xfId="3" applyNumberFormat="1" applyFont="1" applyFill="1" applyBorder="1" applyAlignment="1">
      <alignment vertical="center" wrapText="1"/>
    </xf>
    <xf numFmtId="10" fontId="121" fillId="6" borderId="2" xfId="3" applyNumberFormat="1" applyFont="1" applyFill="1" applyBorder="1" applyAlignment="1">
      <alignment vertical="center" wrapText="1"/>
    </xf>
    <xf numFmtId="10" fontId="42" fillId="8" borderId="1" xfId="1" applyNumberFormat="1" applyFont="1" applyFill="1" applyBorder="1" applyAlignment="1">
      <alignment vertical="center" wrapText="1"/>
    </xf>
    <xf numFmtId="10" fontId="121" fillId="6" borderId="1" xfId="1" applyNumberFormat="1" applyFont="1" applyFill="1" applyBorder="1" applyAlignment="1">
      <alignment vertical="center" wrapText="1"/>
    </xf>
    <xf numFmtId="10" fontId="72" fillId="0" borderId="1" xfId="1" applyNumberFormat="1" applyFont="1" applyFill="1" applyBorder="1" applyAlignment="1">
      <alignment vertical="center" wrapText="1"/>
    </xf>
    <xf numFmtId="10" fontId="72" fillId="0" borderId="1" xfId="1" applyNumberFormat="1" applyFont="1" applyFill="1" applyBorder="1" applyAlignment="1">
      <alignment horizontal="right" vertical="center" wrapText="1"/>
    </xf>
    <xf numFmtId="10" fontId="121" fillId="6" borderId="1" xfId="1" applyNumberFormat="1" applyFont="1" applyFill="1" applyBorder="1" applyAlignment="1">
      <alignment horizontal="right" vertical="center" wrapText="1"/>
    </xf>
    <xf numFmtId="10" fontId="42" fillId="0" borderId="15" xfId="3" applyNumberFormat="1" applyFont="1" applyFill="1" applyBorder="1" applyAlignment="1">
      <alignment vertical="center"/>
    </xf>
    <xf numFmtId="10" fontId="48" fillId="0" borderId="1" xfId="3" applyNumberFormat="1" applyFont="1" applyFill="1" applyBorder="1" applyAlignment="1">
      <alignment horizontal="right" vertical="center" wrapText="1"/>
    </xf>
    <xf numFmtId="10" fontId="125" fillId="14" borderId="1" xfId="3" applyNumberFormat="1" applyFont="1" applyFill="1" applyBorder="1" applyAlignment="1">
      <alignment horizontal="right" vertical="center" wrapText="1"/>
    </xf>
    <xf numFmtId="10" fontId="125" fillId="9" borderId="1" xfId="3" applyNumberFormat="1" applyFont="1" applyFill="1" applyBorder="1" applyAlignment="1">
      <alignment horizontal="right" vertical="center" wrapText="1"/>
    </xf>
    <xf numFmtId="10" fontId="72" fillId="0" borderId="1" xfId="3" applyNumberFormat="1" applyFont="1" applyFill="1" applyBorder="1" applyAlignment="1">
      <alignment horizontal="right" vertical="center" wrapText="1"/>
    </xf>
    <xf numFmtId="10" fontId="121" fillId="6" borderId="1" xfId="3" applyNumberFormat="1" applyFont="1" applyFill="1" applyBorder="1" applyAlignment="1">
      <alignment horizontal="right" vertical="center" wrapText="1"/>
    </xf>
    <xf numFmtId="10" fontId="72" fillId="8" borderId="6" xfId="3" applyNumberFormat="1" applyFont="1" applyFill="1" applyBorder="1" applyAlignment="1">
      <alignment vertical="center" wrapText="1"/>
    </xf>
    <xf numFmtId="10" fontId="18" fillId="0" borderId="0" xfId="5" applyNumberFormat="1" applyFont="1"/>
    <xf numFmtId="10" fontId="126" fillId="8" borderId="6" xfId="3" applyNumberFormat="1" applyFont="1" applyFill="1" applyBorder="1" applyAlignment="1">
      <alignment horizontal="right" vertical="center" wrapText="1"/>
    </xf>
    <xf numFmtId="10" fontId="121" fillId="6" borderId="6" xfId="3" applyNumberFormat="1" applyFont="1" applyFill="1" applyBorder="1" applyAlignment="1">
      <alignment horizontal="right" vertical="center" wrapText="1"/>
    </xf>
    <xf numFmtId="10" fontId="107" fillId="8" borderId="13" xfId="3" applyNumberFormat="1" applyFont="1" applyFill="1" applyBorder="1" applyAlignment="1">
      <alignment horizontal="center" vertical="center" wrapText="1"/>
    </xf>
    <xf numFmtId="10" fontId="109" fillId="6" borderId="6" xfId="3" applyNumberFormat="1" applyFont="1" applyFill="1" applyBorder="1" applyAlignment="1">
      <alignment horizontal="center" vertical="center" wrapText="1"/>
    </xf>
    <xf numFmtId="10" fontId="107" fillId="8" borderId="6" xfId="3" applyNumberFormat="1" applyFont="1" applyFill="1" applyBorder="1" applyAlignment="1">
      <alignment horizontal="center" vertical="center" wrapText="1"/>
    </xf>
    <xf numFmtId="10" fontId="110" fillId="0" borderId="6" xfId="3" applyNumberFormat="1" applyFont="1" applyFill="1" applyBorder="1" applyAlignment="1">
      <alignment horizontal="center" vertical="center" wrapText="1"/>
    </xf>
    <xf numFmtId="10" fontId="107" fillId="8" borderId="27" xfId="3" applyNumberFormat="1" applyFont="1" applyFill="1" applyBorder="1" applyAlignment="1">
      <alignment horizontal="center" vertical="center" wrapText="1"/>
    </xf>
    <xf numFmtId="10" fontId="109" fillId="6" borderId="27" xfId="3" applyNumberFormat="1" applyFont="1" applyFill="1" applyBorder="1" applyAlignment="1">
      <alignment horizontal="center" vertical="center" wrapText="1"/>
    </xf>
    <xf numFmtId="10" fontId="109" fillId="0" borderId="0" xfId="0" applyNumberFormat="1" applyFont="1" applyAlignment="1" applyProtection="1">
      <alignment horizontal="center" vertical="center"/>
      <protection locked="0"/>
    </xf>
    <xf numFmtId="10" fontId="109" fillId="6" borderId="0" xfId="0" applyNumberFormat="1" applyFont="1" applyFill="1" applyAlignment="1" applyProtection="1">
      <alignment horizontal="center" vertical="center"/>
      <protection locked="0"/>
    </xf>
    <xf numFmtId="10" fontId="107" fillId="8" borderId="1" xfId="3" applyNumberFormat="1" applyFont="1" applyFill="1" applyBorder="1" applyAlignment="1">
      <alignment horizontal="center" vertical="center" wrapText="1"/>
    </xf>
    <xf numFmtId="10" fontId="109" fillId="6" borderId="1" xfId="3" applyNumberFormat="1" applyFont="1" applyFill="1" applyBorder="1" applyAlignment="1">
      <alignment horizontal="center" vertical="center" wrapText="1"/>
    </xf>
    <xf numFmtId="10" fontId="107" fillId="8" borderId="10" xfId="3" applyNumberFormat="1" applyFont="1" applyFill="1" applyBorder="1" applyAlignment="1">
      <alignment horizontal="center" vertical="center" wrapText="1"/>
    </xf>
    <xf numFmtId="10" fontId="72" fillId="8" borderId="6" xfId="1" applyNumberFormat="1" applyFont="1" applyFill="1" applyBorder="1" applyAlignment="1">
      <alignment horizontal="center" vertical="center" wrapText="1"/>
    </xf>
    <xf numFmtId="10" fontId="121" fillId="6" borderId="6" xfId="1" applyNumberFormat="1" applyFont="1" applyFill="1" applyBorder="1" applyAlignment="1">
      <alignment horizontal="center" vertical="center" wrapText="1"/>
    </xf>
    <xf numFmtId="10" fontId="72" fillId="0" borderId="6" xfId="1" applyNumberFormat="1" applyFont="1" applyFill="1" applyBorder="1" applyAlignment="1">
      <alignment horizontal="center" vertical="center" wrapText="1"/>
    </xf>
    <xf numFmtId="10" fontId="77" fillId="8" borderId="6" xfId="1" applyNumberFormat="1" applyFont="1" applyFill="1" applyBorder="1" applyAlignment="1">
      <alignment horizontal="center" vertical="center" wrapText="1"/>
    </xf>
    <xf numFmtId="10" fontId="48" fillId="8" borderId="6" xfId="1" applyNumberFormat="1" applyFont="1" applyFill="1" applyBorder="1" applyAlignment="1">
      <alignment horizontal="center" vertical="top" wrapText="1"/>
    </xf>
    <xf numFmtId="10" fontId="77" fillId="0" borderId="6" xfId="1" applyNumberFormat="1" applyFont="1" applyFill="1" applyBorder="1" applyAlignment="1">
      <alignment horizontal="center" vertical="center" wrapText="1"/>
    </xf>
    <xf numFmtId="10" fontId="72" fillId="6" borderId="6" xfId="1" applyNumberFormat="1" applyFont="1" applyFill="1" applyBorder="1" applyAlignment="1">
      <alignment horizontal="center" vertical="center" wrapText="1"/>
    </xf>
    <xf numFmtId="10" fontId="27" fillId="8" borderId="6" xfId="1" applyNumberFormat="1" applyFont="1" applyFill="1" applyBorder="1" applyAlignment="1">
      <alignment horizontal="center" vertical="center" wrapText="1"/>
    </xf>
    <xf numFmtId="10" fontId="35" fillId="6" borderId="6" xfId="1" applyNumberFormat="1" applyFont="1" applyFill="1" applyBorder="1" applyAlignment="1">
      <alignment horizontal="center" vertical="center" wrapText="1"/>
    </xf>
    <xf numFmtId="10" fontId="28" fillId="8" borderId="27" xfId="1" applyNumberFormat="1" applyFont="1" applyFill="1" applyBorder="1" applyAlignment="1">
      <alignment horizontal="center" vertical="center" wrapText="1"/>
    </xf>
    <xf numFmtId="10" fontId="35" fillId="6" borderId="27" xfId="1" applyNumberFormat="1" applyFont="1" applyFill="1" applyBorder="1" applyAlignment="1">
      <alignment horizontal="center" vertical="center" wrapText="1"/>
    </xf>
    <xf numFmtId="10" fontId="77" fillId="8" borderId="1" xfId="1" applyNumberFormat="1" applyFont="1" applyFill="1" applyBorder="1" applyAlignment="1">
      <alignment horizontal="center" vertical="center" wrapText="1"/>
    </xf>
    <xf numFmtId="10" fontId="121" fillId="6" borderId="1" xfId="1" applyNumberFormat="1" applyFont="1" applyFill="1" applyBorder="1" applyAlignment="1">
      <alignment horizontal="center" vertical="center" wrapText="1"/>
    </xf>
    <xf numFmtId="10" fontId="128" fillId="9" borderId="88" xfId="0" applyNumberFormat="1" applyFont="1" applyFill="1" applyBorder="1" applyAlignment="1">
      <alignment horizontal="center" vertical="center" wrapText="1"/>
    </xf>
    <xf numFmtId="10" fontId="72" fillId="10" borderId="88" xfId="0" applyNumberFormat="1" applyFont="1" applyFill="1" applyBorder="1" applyAlignment="1">
      <alignment horizontal="center" vertical="center" wrapText="1"/>
    </xf>
    <xf numFmtId="10" fontId="121" fillId="14" borderId="88" xfId="0" applyNumberFormat="1" applyFont="1" applyFill="1" applyBorder="1" applyAlignment="1">
      <alignment horizontal="center" vertical="center" wrapText="1"/>
    </xf>
    <xf numFmtId="10" fontId="72" fillId="10" borderId="93" xfId="0" applyNumberFormat="1" applyFont="1" applyFill="1" applyBorder="1" applyAlignment="1">
      <alignment horizontal="center" vertical="center" wrapText="1"/>
    </xf>
    <xf numFmtId="10" fontId="121" fillId="14" borderId="93" xfId="0" applyNumberFormat="1" applyFont="1" applyFill="1" applyBorder="1" applyAlignment="1">
      <alignment horizontal="center" vertical="center" wrapText="1"/>
    </xf>
    <xf numFmtId="10" fontId="128" fillId="10" borderId="93" xfId="0" applyNumberFormat="1" applyFont="1" applyFill="1" applyBorder="1" applyAlignment="1">
      <alignment horizontal="center" vertical="center" wrapText="1"/>
    </xf>
    <xf numFmtId="10" fontId="128" fillId="10" borderId="88" xfId="0" applyNumberFormat="1" applyFont="1" applyFill="1" applyBorder="1" applyAlignment="1">
      <alignment horizontal="center" vertical="center" wrapText="1"/>
    </xf>
    <xf numFmtId="0" fontId="67" fillId="0" borderId="124" xfId="0" applyFont="1" applyBorder="1" applyAlignment="1">
      <alignment horizontal="center" vertical="top" wrapText="1"/>
    </xf>
    <xf numFmtId="0" fontId="71" fillId="0" borderId="125" xfId="0" applyFont="1" applyBorder="1" applyAlignment="1">
      <alignment horizontal="center" vertical="top" wrapText="1"/>
    </xf>
    <xf numFmtId="0" fontId="71" fillId="0" borderId="126" xfId="0" applyFont="1" applyBorder="1" applyAlignment="1">
      <alignment horizontal="center" vertical="top" wrapText="1"/>
    </xf>
    <xf numFmtId="0" fontId="71" fillId="0" borderId="127" xfId="0" applyFont="1" applyBorder="1" applyAlignment="1">
      <alignment horizontal="center" vertical="top" wrapText="1"/>
    </xf>
    <xf numFmtId="0" fontId="71" fillId="0" borderId="0" xfId="0" applyFont="1" applyAlignment="1">
      <alignment horizontal="center" vertical="top" wrapText="1"/>
    </xf>
    <xf numFmtId="0" fontId="71" fillId="0" borderId="128" xfId="0" applyFont="1" applyBorder="1" applyAlignment="1">
      <alignment horizontal="center" vertical="top" wrapText="1"/>
    </xf>
    <xf numFmtId="0" fontId="71" fillId="0" borderId="129" xfId="0" applyFont="1" applyBorder="1" applyAlignment="1">
      <alignment horizontal="center" vertical="top" wrapText="1"/>
    </xf>
    <xf numFmtId="0" fontId="71" fillId="0" borderId="130" xfId="0" applyFont="1" applyBorder="1" applyAlignment="1">
      <alignment horizontal="center" vertical="top" wrapText="1"/>
    </xf>
    <xf numFmtId="0" fontId="71" fillId="0" borderId="131" xfId="0" applyFont="1" applyBorder="1" applyAlignment="1">
      <alignment horizontal="center" vertical="top" wrapText="1"/>
    </xf>
    <xf numFmtId="0" fontId="20" fillId="8" borderId="50" xfId="2" applyFont="1" applyFill="1" applyBorder="1" applyAlignment="1">
      <alignment vertical="center" wrapText="1"/>
    </xf>
    <xf numFmtId="0" fontId="20" fillId="8" borderId="0" xfId="2" applyFont="1" applyFill="1" applyBorder="1" applyAlignment="1">
      <alignment vertical="center" wrapText="1"/>
    </xf>
    <xf numFmtId="0" fontId="20" fillId="8" borderId="66" xfId="2" applyFont="1" applyFill="1" applyBorder="1" applyAlignment="1">
      <alignment vertical="center" wrapText="1"/>
    </xf>
    <xf numFmtId="0" fontId="29" fillId="8" borderId="30" xfId="2" applyFont="1" applyFill="1" applyBorder="1" applyAlignment="1">
      <alignment horizontal="center" vertical="top" wrapText="1"/>
    </xf>
    <xf numFmtId="0" fontId="29" fillId="8" borderId="49" xfId="2" applyFont="1" applyFill="1" applyBorder="1" applyAlignment="1">
      <alignment horizontal="center" vertical="top" wrapText="1"/>
    </xf>
    <xf numFmtId="0" fontId="29" fillId="8" borderId="65" xfId="2" applyFont="1" applyFill="1" applyBorder="1" applyAlignment="1">
      <alignment horizontal="center" vertical="top" wrapText="1"/>
    </xf>
    <xf numFmtId="0" fontId="29" fillId="8" borderId="17" xfId="2" applyFont="1" applyFill="1" applyBorder="1" applyAlignment="1">
      <alignment horizontal="left" vertical="center" wrapText="1"/>
    </xf>
    <xf numFmtId="0" fontId="29" fillId="8" borderId="18" xfId="2" applyFont="1" applyFill="1" applyBorder="1" applyAlignment="1">
      <alignment horizontal="left" vertical="center" wrapText="1"/>
    </xf>
    <xf numFmtId="0" fontId="29" fillId="8" borderId="15" xfId="2" applyFont="1" applyFill="1" applyBorder="1" applyAlignment="1">
      <alignment vertical="center" wrapText="1"/>
    </xf>
    <xf numFmtId="0" fontId="29" fillId="0" borderId="17" xfId="2" applyFont="1" applyFill="1" applyBorder="1" applyAlignment="1">
      <alignment horizontal="left" vertical="center" wrapText="1"/>
    </xf>
    <xf numFmtId="0" fontId="29" fillId="0" borderId="18" xfId="2" applyFont="1" applyFill="1" applyBorder="1" applyAlignment="1">
      <alignment horizontal="left" vertical="center" wrapText="1"/>
    </xf>
    <xf numFmtId="0" fontId="97" fillId="8" borderId="17" xfId="2" applyFont="1" applyFill="1" applyBorder="1" applyAlignment="1">
      <alignment horizontal="center" vertical="center" wrapText="1"/>
    </xf>
    <xf numFmtId="0" fontId="97" fillId="8" borderId="18" xfId="2" applyFont="1" applyFill="1" applyBorder="1" applyAlignment="1">
      <alignment horizontal="center" vertical="center" wrapText="1"/>
    </xf>
    <xf numFmtId="0" fontId="29" fillId="0" borderId="15" xfId="2" applyFont="1" applyFill="1" applyBorder="1" applyAlignment="1">
      <alignment horizontal="center" vertical="center" wrapText="1"/>
    </xf>
    <xf numFmtId="10" fontId="29" fillId="0" borderId="15" xfId="2" applyNumberFormat="1" applyFont="1" applyFill="1" applyBorder="1" applyAlignment="1">
      <alignment horizontal="center" vertical="center" wrapText="1"/>
    </xf>
    <xf numFmtId="0" fontId="29" fillId="0" borderId="15" xfId="0" applyFont="1" applyBorder="1" applyAlignment="1">
      <alignment horizontal="justify"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10" fontId="29" fillId="0" borderId="15" xfId="0" applyNumberFormat="1" applyFont="1" applyBorder="1" applyAlignment="1">
      <alignment horizontal="center" vertical="center" wrapText="1"/>
    </xf>
    <xf numFmtId="164" fontId="29" fillId="0" borderId="1" xfId="3" applyNumberFormat="1" applyFont="1" applyFill="1" applyBorder="1" applyAlignment="1">
      <alignment horizontal="justify" vertical="center" wrapText="1"/>
    </xf>
    <xf numFmtId="10" fontId="29" fillId="0" borderId="4"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2" applyFont="1" applyFill="1" applyBorder="1" applyAlignment="1">
      <alignment horizontal="justify" vertical="center" wrapText="1"/>
    </xf>
    <xf numFmtId="0" fontId="29" fillId="0" borderId="1" xfId="2" applyFont="1" applyFill="1" applyBorder="1" applyAlignment="1">
      <alignment horizontal="justify" vertical="center" wrapText="1"/>
    </xf>
    <xf numFmtId="0" fontId="29" fillId="8" borderId="17" xfId="2" applyFont="1" applyFill="1" applyBorder="1" applyAlignment="1">
      <alignment horizontal="center" vertical="center" wrapText="1"/>
    </xf>
    <xf numFmtId="0" fontId="29" fillId="8" borderId="18" xfId="2" applyFont="1" applyFill="1" applyBorder="1" applyAlignment="1">
      <alignment horizontal="center" vertical="center" wrapText="1"/>
    </xf>
    <xf numFmtId="0" fontId="29" fillId="8" borderId="47" xfId="2" applyFont="1" applyFill="1" applyBorder="1" applyAlignment="1">
      <alignment horizontal="center" vertical="center" wrapText="1"/>
    </xf>
    <xf numFmtId="0" fontId="29" fillId="0" borderId="17" xfId="2" applyFont="1" applyFill="1" applyBorder="1" applyAlignment="1">
      <alignment horizontal="center" vertical="center" wrapText="1"/>
    </xf>
    <xf numFmtId="0" fontId="29" fillId="0" borderId="18" xfId="2"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9" fillId="8" borderId="18" xfId="0" applyFont="1" applyFill="1" applyBorder="1" applyAlignment="1">
      <alignment horizontal="center" vertical="center" wrapText="1"/>
    </xf>
    <xf numFmtId="9" fontId="29" fillId="0" borderId="2" xfId="0" applyNumberFormat="1" applyFont="1" applyBorder="1" applyAlignment="1">
      <alignment horizontal="left" vertical="center" wrapText="1"/>
    </xf>
    <xf numFmtId="9" fontId="29" fillId="0" borderId="3" xfId="0" applyNumberFormat="1" applyFont="1" applyBorder="1" applyAlignment="1">
      <alignment horizontal="left" vertical="center" wrapText="1"/>
    </xf>
    <xf numFmtId="9" fontId="29" fillId="0" borderId="4" xfId="0" applyNumberFormat="1" applyFont="1" applyBorder="1" applyAlignment="1">
      <alignment horizontal="left" vertical="center" wrapText="1"/>
    </xf>
    <xf numFmtId="0" fontId="29" fillId="8" borderId="2"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4" xfId="0" applyFont="1" applyFill="1" applyBorder="1" applyAlignment="1">
      <alignment horizontal="center" vertical="center" wrapText="1"/>
    </xf>
    <xf numFmtId="9" fontId="29" fillId="0" borderId="22" xfId="0" applyNumberFormat="1" applyFont="1" applyBorder="1" applyAlignment="1">
      <alignment horizontal="center" vertical="center" wrapText="1"/>
    </xf>
    <xf numFmtId="9" fontId="29" fillId="0" borderId="62" xfId="0" applyNumberFormat="1" applyFont="1" applyBorder="1" applyAlignment="1">
      <alignment horizontal="center" vertical="center" wrapText="1"/>
    </xf>
    <xf numFmtId="9" fontId="29" fillId="0" borderId="64" xfId="0" applyNumberFormat="1" applyFont="1" applyBorder="1" applyAlignment="1">
      <alignment horizontal="center" vertical="center" wrapText="1"/>
    </xf>
    <xf numFmtId="0" fontId="29" fillId="8" borderId="15" xfId="2" applyFont="1" applyFill="1" applyBorder="1" applyAlignment="1">
      <alignment horizontal="center" vertical="center" wrapText="1"/>
    </xf>
    <xf numFmtId="9" fontId="29" fillId="8" borderId="15" xfId="0" applyNumberFormat="1" applyFont="1" applyFill="1" applyBorder="1" applyAlignment="1">
      <alignment horizontal="center" vertical="center" wrapText="1"/>
    </xf>
    <xf numFmtId="0" fontId="9" fillId="3"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49" fillId="8" borderId="20" xfId="0" applyFont="1" applyFill="1" applyBorder="1" applyAlignment="1">
      <alignment horizontal="center" vertical="center"/>
    </xf>
    <xf numFmtId="0" fontId="17" fillId="5" borderId="47" xfId="0" applyFont="1" applyFill="1" applyBorder="1" applyAlignment="1">
      <alignment horizontal="center" vertical="center" wrapText="1"/>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0" fontId="54" fillId="0" borderId="20" xfId="2" applyFont="1" applyFill="1" applyBorder="1" applyAlignment="1">
      <alignment horizontal="center" vertical="center" textRotation="90" wrapText="1"/>
    </xf>
    <xf numFmtId="0" fontId="84" fillId="0" borderId="15" xfId="2" applyFont="1" applyFill="1" applyBorder="1" applyAlignment="1">
      <alignment horizontal="left" vertical="center" wrapText="1"/>
    </xf>
    <xf numFmtId="0" fontId="10" fillId="8" borderId="0" xfId="0" applyFont="1" applyFill="1" applyAlignment="1">
      <alignment horizontal="center"/>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10" fontId="29" fillId="0" borderId="17" xfId="0" applyNumberFormat="1" applyFont="1" applyBorder="1" applyAlignment="1">
      <alignment horizontal="center" vertical="center" wrapText="1"/>
    </xf>
    <xf numFmtId="10" fontId="29" fillId="0" borderId="18" xfId="0" applyNumberFormat="1" applyFont="1" applyBorder="1" applyAlignment="1">
      <alignment horizontal="center" vertical="center" wrapText="1"/>
    </xf>
    <xf numFmtId="0" fontId="27" fillId="8" borderId="25"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0" borderId="25"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xf>
    <xf numFmtId="0" fontId="27" fillId="0" borderId="4" xfId="2" applyFont="1" applyFill="1" applyBorder="1" applyAlignment="1">
      <alignment horizontal="center" vertical="center" textRotation="90"/>
    </xf>
    <xf numFmtId="0" fontId="27" fillId="8" borderId="2" xfId="0" applyFont="1" applyFill="1" applyBorder="1" applyAlignment="1">
      <alignment horizontal="center" vertical="center" textRotation="90" wrapText="1"/>
    </xf>
    <xf numFmtId="0" fontId="52" fillId="8" borderId="20" xfId="0" applyFont="1" applyFill="1" applyBorder="1" applyAlignment="1">
      <alignment horizontal="center" vertical="center" wrapText="1"/>
    </xf>
    <xf numFmtId="0" fontId="10" fillId="8" borderId="20" xfId="0" applyFont="1" applyFill="1" applyBorder="1" applyAlignment="1">
      <alignment horizontal="center"/>
    </xf>
    <xf numFmtId="0" fontId="29" fillId="0" borderId="2" xfId="2" applyFont="1" applyFill="1" applyBorder="1" applyAlignment="1">
      <alignment horizontal="center" vertical="center" wrapText="1"/>
    </xf>
    <xf numFmtId="0" fontId="29" fillId="0" borderId="3" xfId="2" applyFont="1" applyFill="1" applyBorder="1" applyAlignment="1">
      <alignment horizontal="center" vertical="center" wrapText="1"/>
    </xf>
    <xf numFmtId="0" fontId="29" fillId="8" borderId="2" xfId="2" applyFont="1" applyFill="1" applyBorder="1" applyAlignment="1">
      <alignment horizontal="center" vertical="center" wrapText="1"/>
    </xf>
    <xf numFmtId="0" fontId="29" fillId="8" borderId="3" xfId="2" applyFont="1" applyFill="1" applyBorder="1" applyAlignment="1">
      <alignment horizontal="center" vertical="center" wrapText="1"/>
    </xf>
    <xf numFmtId="0" fontId="27" fillId="8" borderId="7" xfId="2" applyFont="1" applyFill="1" applyBorder="1" applyAlignment="1">
      <alignment horizontal="center" vertical="center" textRotation="90" wrapText="1"/>
    </xf>
    <xf numFmtId="0" fontId="27" fillId="8" borderId="20" xfId="2" applyFont="1" applyFill="1" applyBorder="1" applyAlignment="1">
      <alignment horizontal="center" vertical="center" textRotation="90" wrapText="1"/>
    </xf>
    <xf numFmtId="0" fontId="27" fillId="8" borderId="21" xfId="2" applyFont="1" applyFill="1" applyBorder="1" applyAlignment="1">
      <alignment horizontal="center" vertical="center" textRotation="90" wrapText="1"/>
    </xf>
    <xf numFmtId="0" fontId="29" fillId="0" borderId="47" xfId="2" applyFont="1" applyFill="1" applyBorder="1" applyAlignment="1">
      <alignment horizontal="left" vertical="center" wrapText="1"/>
    </xf>
    <xf numFmtId="10" fontId="5" fillId="0" borderId="4" xfId="0" applyNumberFormat="1" applyFont="1" applyBorder="1" applyAlignment="1">
      <alignment horizontal="center" vertical="center"/>
    </xf>
    <xf numFmtId="0" fontId="29" fillId="0" borderId="15" xfId="2" applyFont="1" applyFill="1" applyBorder="1" applyAlignment="1">
      <alignment horizontal="left" vertical="center" wrapText="1"/>
    </xf>
    <xf numFmtId="0" fontId="29" fillId="0" borderId="15" xfId="0" applyFont="1" applyBorder="1" applyAlignment="1">
      <alignment horizontal="left" vertical="center" wrapText="1"/>
    </xf>
    <xf numFmtId="0" fontId="29" fillId="0" borderId="47" xfId="2" applyFont="1" applyFill="1" applyBorder="1" applyAlignment="1">
      <alignment horizontal="center" vertical="center" wrapText="1"/>
    </xf>
    <xf numFmtId="0" fontId="29" fillId="0" borderId="15" xfId="0" applyFont="1" applyBorder="1" applyAlignment="1">
      <alignment horizontal="center" vertical="center" wrapText="1"/>
    </xf>
    <xf numFmtId="10" fontId="29" fillId="0" borderId="47" xfId="0" applyNumberFormat="1" applyFont="1" applyBorder="1" applyAlignment="1">
      <alignment horizontal="center" vertical="center" wrapText="1"/>
    </xf>
    <xf numFmtId="0" fontId="29" fillId="0" borderId="29" xfId="0" applyFont="1" applyBorder="1" applyAlignment="1">
      <alignment horizontal="center" vertical="center" wrapText="1"/>
    </xf>
    <xf numFmtId="0" fontId="29" fillId="0" borderId="26" xfId="0" applyFont="1" applyBorder="1" applyAlignment="1">
      <alignment horizontal="center" vertical="center" wrapText="1"/>
    </xf>
    <xf numFmtId="9" fontId="29" fillId="0" borderId="4"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0" fontId="27" fillId="8" borderId="2"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0" fontId="10" fillId="8" borderId="20" xfId="0" applyFont="1" applyFill="1" applyBorder="1" applyAlignment="1">
      <alignment horizontal="left" vertical="center" wrapText="1"/>
    </xf>
    <xf numFmtId="0" fontId="29" fillId="8" borderId="51" xfId="2" applyFont="1" applyFill="1" applyBorder="1" applyAlignment="1">
      <alignment horizontal="center" vertical="center" wrapText="1"/>
    </xf>
    <xf numFmtId="0" fontId="29" fillId="8" borderId="53" xfId="2" applyFont="1" applyFill="1" applyBorder="1" applyAlignment="1">
      <alignment horizontal="center" vertical="center" wrapText="1"/>
    </xf>
    <xf numFmtId="0" fontId="29" fillId="0" borderId="51" xfId="2" applyFont="1" applyFill="1" applyBorder="1" applyAlignment="1">
      <alignment horizontal="center" vertical="center" wrapText="1"/>
    </xf>
    <xf numFmtId="0" fontId="29" fillId="0" borderId="53" xfId="2" applyFont="1" applyFill="1" applyBorder="1" applyAlignment="1">
      <alignment horizontal="center" vertical="center" wrapText="1"/>
    </xf>
    <xf numFmtId="0" fontId="29" fillId="8" borderId="52" xfId="0" applyFont="1" applyFill="1" applyBorder="1" applyAlignment="1">
      <alignment horizontal="center" vertical="center" wrapText="1"/>
    </xf>
    <xf numFmtId="0" fontId="29" fillId="8" borderId="54" xfId="0" applyFont="1" applyFill="1" applyBorder="1" applyAlignment="1">
      <alignment horizontal="center" vertical="center" wrapText="1"/>
    </xf>
    <xf numFmtId="9" fontId="29" fillId="0" borderId="52" xfId="0" applyNumberFormat="1" applyFont="1" applyBorder="1" applyAlignment="1">
      <alignment horizontal="center" vertical="center" wrapText="1"/>
    </xf>
    <xf numFmtId="9" fontId="29" fillId="0" borderId="54" xfId="0" applyNumberFormat="1" applyFont="1" applyBorder="1" applyAlignment="1">
      <alignment horizontal="center" vertical="center" wrapText="1"/>
    </xf>
    <xf numFmtId="10" fontId="29" fillId="0" borderId="52" xfId="0" applyNumberFormat="1" applyFont="1" applyBorder="1" applyAlignment="1">
      <alignment horizontal="center" vertical="center" wrapText="1"/>
    </xf>
    <xf numFmtId="10" fontId="29" fillId="0" borderId="54" xfId="0" applyNumberFormat="1" applyFont="1" applyBorder="1" applyAlignment="1">
      <alignment horizontal="center" vertical="center" wrapText="1"/>
    </xf>
    <xf numFmtId="0" fontId="49" fillId="8" borderId="20" xfId="0" applyFont="1" applyFill="1" applyBorder="1" applyAlignment="1">
      <alignment horizontal="left" vertical="center" wrapText="1"/>
    </xf>
    <xf numFmtId="0" fontId="29" fillId="0" borderId="55" xfId="2" applyFont="1" applyFill="1" applyBorder="1" applyAlignment="1">
      <alignment horizontal="left" vertical="center" wrapText="1"/>
    </xf>
    <xf numFmtId="0" fontId="29" fillId="0" borderId="104" xfId="2" applyFont="1" applyFill="1" applyBorder="1" applyAlignment="1">
      <alignment horizontal="left" vertical="center" wrapText="1"/>
    </xf>
    <xf numFmtId="0" fontId="29" fillId="0" borderId="105" xfId="2" applyFont="1" applyFill="1" applyBorder="1" applyAlignment="1">
      <alignment horizontal="left" vertical="center" wrapText="1"/>
    </xf>
    <xf numFmtId="0" fontId="29" fillId="0" borderId="56" xfId="2" applyFont="1" applyFill="1" applyBorder="1" applyAlignment="1">
      <alignment horizontal="left" vertical="center" wrapText="1"/>
    </xf>
    <xf numFmtId="0" fontId="29" fillId="0" borderId="51" xfId="2" applyFont="1" applyFill="1" applyBorder="1" applyAlignment="1">
      <alignment horizontal="left" vertical="center" wrapText="1"/>
    </xf>
    <xf numFmtId="0" fontId="29" fillId="0" borderId="53" xfId="2" applyFont="1" applyFill="1" applyBorder="1" applyAlignment="1">
      <alignment horizontal="left" vertical="center" wrapText="1"/>
    </xf>
    <xf numFmtId="0" fontId="29" fillId="0" borderId="4"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8" borderId="4" xfId="2" applyFont="1" applyFill="1" applyBorder="1" applyAlignment="1">
      <alignment horizontal="center" vertical="center" wrapText="1"/>
    </xf>
    <xf numFmtId="0" fontId="29" fillId="8" borderId="1" xfId="2" applyFont="1" applyFill="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9" fontId="29" fillId="0" borderId="57" xfId="0" applyNumberFormat="1" applyFont="1" applyBorder="1" applyAlignment="1">
      <alignment vertical="center" wrapText="1"/>
    </xf>
    <xf numFmtId="9" fontId="29" fillId="0" borderId="58" xfId="0" applyNumberFormat="1" applyFont="1" applyBorder="1" applyAlignment="1">
      <alignment vertical="center" wrapText="1"/>
    </xf>
    <xf numFmtId="9" fontId="29" fillId="0" borderId="1" xfId="0" applyNumberFormat="1" applyFont="1" applyBorder="1" applyAlignment="1">
      <alignment vertical="center" wrapText="1"/>
    </xf>
    <xf numFmtId="10" fontId="5" fillId="8" borderId="4" xfId="0" applyNumberFormat="1" applyFont="1" applyFill="1" applyBorder="1" applyAlignment="1">
      <alignment horizontal="center" vertical="center"/>
    </xf>
    <xf numFmtId="9" fontId="29" fillId="0" borderId="57" xfId="0" applyNumberFormat="1" applyFont="1" applyBorder="1" applyAlignment="1">
      <alignment horizontal="left" vertical="center" wrapText="1"/>
    </xf>
    <xf numFmtId="9" fontId="29" fillId="0" borderId="75" xfId="0" applyNumberFormat="1" applyFont="1" applyBorder="1" applyAlignment="1">
      <alignment horizontal="left" vertical="center" wrapText="1"/>
    </xf>
    <xf numFmtId="0" fontId="29" fillId="0" borderId="2" xfId="5" applyFont="1" applyBorder="1" applyAlignment="1">
      <alignment horizontal="justify" vertical="center" wrapText="1"/>
    </xf>
    <xf numFmtId="0" fontId="29" fillId="0" borderId="4" xfId="5" applyFont="1" applyBorder="1" applyAlignment="1">
      <alignment horizontal="justify" vertical="center" wrapText="1"/>
    </xf>
    <xf numFmtId="9" fontId="29" fillId="0" borderId="18" xfId="0" applyNumberFormat="1" applyFont="1" applyBorder="1" applyAlignment="1">
      <alignment horizontal="center" vertical="center" wrapText="1"/>
    </xf>
    <xf numFmtId="9" fontId="29" fillId="0" borderId="47" xfId="0" applyNumberFormat="1" applyFont="1" applyBorder="1" applyAlignment="1">
      <alignment horizontal="center" vertical="center" wrapText="1"/>
    </xf>
    <xf numFmtId="9" fontId="29" fillId="0" borderId="15" xfId="0" applyNumberFormat="1" applyFont="1" applyBorder="1" applyAlignment="1">
      <alignment horizontal="center" vertical="center" wrapText="1"/>
    </xf>
    <xf numFmtId="9" fontId="29" fillId="0" borderId="1" xfId="0" applyNumberFormat="1" applyFont="1" applyBorder="1" applyAlignment="1">
      <alignment horizontal="left" vertical="center" wrapText="1"/>
    </xf>
    <xf numFmtId="0" fontId="29" fillId="0" borderId="47" xfId="0" applyFont="1" applyBorder="1" applyAlignment="1">
      <alignment horizontal="center" vertical="center" wrapText="1"/>
    </xf>
    <xf numFmtId="165" fontId="29" fillId="8" borderId="17" xfId="10" applyNumberFormat="1" applyFont="1" applyFill="1" applyBorder="1" applyAlignment="1">
      <alignment horizontal="center" vertical="center" wrapText="1"/>
    </xf>
    <xf numFmtId="165" fontId="29" fillId="8" borderId="18" xfId="10" applyNumberFormat="1" applyFont="1" applyFill="1" applyBorder="1" applyAlignment="1">
      <alignment horizontal="center" vertical="center" wrapText="1"/>
    </xf>
    <xf numFmtId="165" fontId="29" fillId="8" borderId="47" xfId="10" applyNumberFormat="1" applyFont="1" applyFill="1" applyBorder="1" applyAlignment="1">
      <alignment horizontal="center" vertical="center" wrapText="1"/>
    </xf>
    <xf numFmtId="9" fontId="29" fillId="0" borderId="61" xfId="0" applyNumberFormat="1" applyFont="1" applyBorder="1" applyAlignment="1">
      <alignment horizontal="center" vertical="center" wrapText="1"/>
    </xf>
    <xf numFmtId="9" fontId="29" fillId="0" borderId="17" xfId="0" applyNumberFormat="1" applyFont="1" applyBorder="1" applyAlignment="1">
      <alignment horizontal="center" vertical="center" wrapText="1"/>
    </xf>
    <xf numFmtId="9" fontId="29" fillId="0" borderId="59" xfId="0" applyNumberFormat="1" applyFont="1" applyBorder="1" applyAlignment="1">
      <alignment horizontal="center" vertical="center" wrapText="1"/>
    </xf>
    <xf numFmtId="9" fontId="29" fillId="0" borderId="17" xfId="0" applyNumberFormat="1" applyFont="1" applyBorder="1" applyAlignment="1">
      <alignment horizontal="left" vertical="center" wrapText="1"/>
    </xf>
    <xf numFmtId="9" fontId="29" fillId="0" borderId="47" xfId="0" applyNumberFormat="1" applyFont="1" applyBorder="1" applyAlignment="1">
      <alignment horizontal="left" vertical="center" wrapText="1"/>
    </xf>
    <xf numFmtId="9" fontId="29" fillId="0" borderId="15" xfId="0" applyNumberFormat="1" applyFont="1" applyBorder="1" applyAlignment="1">
      <alignment horizontal="justify" vertical="center" wrapText="1"/>
    </xf>
    <xf numFmtId="0" fontId="27" fillId="8" borderId="5" xfId="0" applyFont="1" applyFill="1" applyBorder="1" applyAlignment="1">
      <alignment horizontal="center" vertical="center" textRotation="90" wrapText="1"/>
    </xf>
    <xf numFmtId="10" fontId="29" fillId="0" borderId="59" xfId="0" applyNumberFormat="1" applyFont="1" applyBorder="1" applyAlignment="1">
      <alignment horizontal="center" vertical="center" wrapText="1"/>
    </xf>
    <xf numFmtId="10" fontId="29" fillId="0" borderId="31" xfId="0" applyNumberFormat="1" applyFont="1" applyBorder="1" applyAlignment="1">
      <alignment horizontal="center" vertical="center" wrapText="1"/>
    </xf>
    <xf numFmtId="0" fontId="99" fillId="0" borderId="60" xfId="0" applyFont="1" applyBorder="1" applyAlignment="1">
      <alignment horizontal="center" vertical="center" wrapText="1"/>
    </xf>
    <xf numFmtId="0" fontId="99" fillId="0" borderId="67" xfId="0" applyFont="1" applyBorder="1" applyAlignment="1">
      <alignment horizontal="center" vertical="center" wrapText="1"/>
    </xf>
    <xf numFmtId="0" fontId="18" fillId="8" borderId="20" xfId="0" applyFont="1" applyFill="1" applyBorder="1" applyAlignment="1">
      <alignment horizontal="left" vertical="center"/>
    </xf>
    <xf numFmtId="9" fontId="29" fillId="8" borderId="2" xfId="0" applyNumberFormat="1" applyFont="1" applyFill="1" applyBorder="1" applyAlignment="1">
      <alignment vertical="center" wrapText="1"/>
    </xf>
    <xf numFmtId="9" fontId="29" fillId="8" borderId="4" xfId="0" applyNumberFormat="1" applyFont="1" applyFill="1" applyBorder="1" applyAlignment="1">
      <alignment vertical="center" wrapText="1"/>
    </xf>
    <xf numFmtId="0" fontId="27" fillId="8" borderId="1" xfId="0" applyFont="1" applyFill="1" applyBorder="1" applyAlignment="1">
      <alignment horizontal="center" vertical="center" textRotation="90" wrapText="1"/>
    </xf>
    <xf numFmtId="9" fontId="29" fillId="0" borderId="2" xfId="0" applyNumberFormat="1" applyFont="1" applyBorder="1" applyAlignment="1">
      <alignment horizontal="justify" vertical="center" wrapText="1"/>
    </xf>
    <xf numFmtId="9" fontId="29" fillId="0" borderId="4" xfId="0" applyNumberFormat="1" applyFont="1" applyBorder="1" applyAlignment="1">
      <alignment horizontal="justify"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0" fontId="29" fillId="8" borderId="1" xfId="0" applyFont="1" applyFill="1" applyBorder="1" applyAlignment="1">
      <alignment horizontal="center" vertical="center" wrapText="1"/>
    </xf>
    <xf numFmtId="9" fontId="29" fillId="0" borderId="7"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9" fontId="29" fillId="0" borderId="2" xfId="0" applyNumberFormat="1" applyFont="1" applyBorder="1" applyAlignment="1">
      <alignment horizontal="center" vertical="center" wrapText="1"/>
    </xf>
    <xf numFmtId="10" fontId="29" fillId="0" borderId="8" xfId="0" applyNumberFormat="1" applyFont="1" applyBorder="1" applyAlignment="1">
      <alignment horizontal="center" vertical="center" wrapText="1"/>
    </xf>
    <xf numFmtId="10" fontId="29" fillId="0" borderId="28" xfId="0" applyNumberFormat="1" applyFont="1" applyBorder="1" applyAlignment="1">
      <alignment horizontal="center" vertical="center" wrapText="1"/>
    </xf>
    <xf numFmtId="10" fontId="29" fillId="0" borderId="108" xfId="0" applyNumberFormat="1" applyFont="1" applyBorder="1" applyAlignment="1">
      <alignment horizontal="center" vertical="center" wrapText="1"/>
    </xf>
    <xf numFmtId="0" fontId="29" fillId="8" borderId="76" xfId="2" applyFont="1" applyFill="1" applyBorder="1" applyAlignment="1">
      <alignment horizontal="center" vertical="center" wrapText="1"/>
    </xf>
    <xf numFmtId="0" fontId="29" fillId="8" borderId="60" xfId="2" applyFont="1" applyFill="1" applyBorder="1" applyAlignment="1">
      <alignment horizontal="center" vertical="center" wrapText="1"/>
    </xf>
    <xf numFmtId="0" fontId="29" fillId="8" borderId="109" xfId="2" applyFont="1" applyFill="1" applyBorder="1" applyAlignment="1">
      <alignment horizontal="center" vertical="center" wrapText="1"/>
    </xf>
    <xf numFmtId="0" fontId="29"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122" xfId="0" applyFont="1" applyBorder="1" applyAlignment="1">
      <alignment horizontal="center" vertical="center" wrapText="1"/>
    </xf>
    <xf numFmtId="0" fontId="29" fillId="8" borderId="59" xfId="2" applyFont="1" applyFill="1" applyBorder="1" applyAlignment="1">
      <alignment horizontal="center" vertical="center" wrapText="1"/>
    </xf>
    <xf numFmtId="0" fontId="29" fillId="8" borderId="67" xfId="2" applyFont="1" applyFill="1" applyBorder="1" applyAlignment="1">
      <alignment horizontal="center" vertical="center" wrapText="1"/>
    </xf>
    <xf numFmtId="0" fontId="29" fillId="0" borderId="1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1" xfId="0" applyFont="1" applyBorder="1" applyAlignment="1">
      <alignment horizontal="center" vertical="center" wrapText="1"/>
    </xf>
    <xf numFmtId="0" fontId="29" fillId="8" borderId="9"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10" borderId="1" xfId="0" applyFont="1" applyFill="1" applyBorder="1" applyAlignment="1">
      <alignment horizontal="center" vertical="center" wrapText="1"/>
    </xf>
    <xf numFmtId="10" fontId="5" fillId="0" borderId="0" xfId="0" applyNumberFormat="1" applyFont="1" applyAlignment="1">
      <alignment horizontal="center" vertical="center"/>
    </xf>
    <xf numFmtId="0" fontId="29" fillId="0" borderId="1" xfId="0" applyFont="1" applyBorder="1" applyAlignment="1">
      <alignment horizontal="left" vertical="center" wrapText="1"/>
    </xf>
    <xf numFmtId="10" fontId="5" fillId="8" borderId="0" xfId="0" applyNumberFormat="1" applyFont="1" applyFill="1" applyAlignment="1">
      <alignment horizontal="center" vertical="center"/>
    </xf>
    <xf numFmtId="0" fontId="37" fillId="8" borderId="2" xfId="0" applyFont="1" applyFill="1" applyBorder="1" applyAlignment="1">
      <alignment horizontal="center" vertical="center" textRotation="90" wrapText="1"/>
    </xf>
    <xf numFmtId="0" fontId="37" fillId="8" borderId="3"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0" fontId="29" fillId="0" borderId="9" xfId="0" applyFont="1" applyBorder="1" applyAlignment="1">
      <alignment horizontal="left" vertical="center" wrapText="1"/>
    </xf>
    <xf numFmtId="0" fontId="29" fillId="0" borderId="11" xfId="0" applyFont="1" applyBorder="1" applyAlignment="1">
      <alignment horizontal="left" vertical="center" wrapText="1"/>
    </xf>
    <xf numFmtId="0" fontId="103" fillId="9" borderId="2" xfId="0" applyFont="1" applyFill="1" applyBorder="1" applyAlignment="1">
      <alignment horizontal="center" vertical="center" textRotation="90" wrapText="1"/>
    </xf>
    <xf numFmtId="0" fontId="103" fillId="9" borderId="3" xfId="0" applyFont="1" applyFill="1" applyBorder="1" applyAlignment="1">
      <alignment horizontal="center" vertical="center" textRotation="90" wrapText="1"/>
    </xf>
    <xf numFmtId="0" fontId="103" fillId="9" borderId="4" xfId="0" applyFont="1" applyFill="1" applyBorder="1" applyAlignment="1">
      <alignment horizontal="center" vertical="center" textRotation="90" wrapText="1"/>
    </xf>
    <xf numFmtId="0" fontId="36" fillId="8" borderId="3" xfId="0" applyFont="1" applyFill="1" applyBorder="1" applyAlignment="1">
      <alignment horizontal="center" vertical="center" textRotation="90" wrapText="1"/>
    </xf>
    <xf numFmtId="0" fontId="36" fillId="8" borderId="4" xfId="0" applyFont="1" applyFill="1" applyBorder="1" applyAlignment="1">
      <alignment horizontal="center" vertical="center" textRotation="90" wrapText="1"/>
    </xf>
    <xf numFmtId="0" fontId="36" fillId="9" borderId="2" xfId="0" applyFont="1" applyFill="1" applyBorder="1" applyAlignment="1">
      <alignment horizontal="center" vertical="center" textRotation="90" wrapText="1"/>
    </xf>
    <xf numFmtId="0" fontId="36" fillId="9" borderId="3" xfId="0" applyFont="1" applyFill="1" applyBorder="1" applyAlignment="1">
      <alignment horizontal="center" vertical="center" textRotation="90" wrapText="1"/>
    </xf>
    <xf numFmtId="0" fontId="36" fillId="9" borderId="4" xfId="0" applyFont="1" applyFill="1" applyBorder="1" applyAlignment="1">
      <alignment horizontal="center" vertical="center" textRotation="90" wrapText="1"/>
    </xf>
    <xf numFmtId="0" fontId="29" fillId="0" borderId="35" xfId="0" applyFont="1" applyBorder="1" applyAlignment="1">
      <alignment horizontal="left" vertical="center" wrapText="1"/>
    </xf>
    <xf numFmtId="10" fontId="29" fillId="0" borderId="6" xfId="0" applyNumberFormat="1" applyFont="1" applyBorder="1" applyAlignment="1">
      <alignment horizontal="center" vertical="center" wrapText="1"/>
    </xf>
    <xf numFmtId="10" fontId="102" fillId="0" borderId="6" xfId="0" applyNumberFormat="1" applyFont="1" applyBorder="1" applyAlignment="1">
      <alignment horizontal="left" vertical="center" wrapText="1"/>
    </xf>
    <xf numFmtId="0" fontId="102" fillId="0" borderId="6" xfId="0" applyFont="1" applyBorder="1" applyAlignment="1">
      <alignment horizontal="left" vertical="center" wrapText="1"/>
    </xf>
    <xf numFmtId="0" fontId="102" fillId="0" borderId="9" xfId="0" applyFont="1" applyBorder="1" applyAlignment="1">
      <alignment horizontal="center" vertical="center" wrapText="1"/>
    </xf>
    <xf numFmtId="0" fontId="102" fillId="0" borderId="11" xfId="0" applyFont="1" applyBorder="1" applyAlignment="1">
      <alignment horizontal="center" vertical="center" wrapText="1"/>
    </xf>
    <xf numFmtId="0" fontId="102" fillId="0" borderId="13" xfId="0" applyFont="1" applyBorder="1" applyAlignment="1">
      <alignment horizontal="center" vertical="center" wrapText="1"/>
    </xf>
    <xf numFmtId="0" fontId="29" fillId="0" borderId="6" xfId="0" applyFont="1" applyBorder="1" applyAlignment="1">
      <alignment horizontal="left" vertical="center" wrapText="1"/>
    </xf>
    <xf numFmtId="0" fontId="29" fillId="0" borderId="9" xfId="0" applyFont="1" applyBorder="1" applyAlignment="1">
      <alignment horizontal="center" vertical="center" wrapText="1"/>
    </xf>
    <xf numFmtId="0" fontId="29" fillId="0" borderId="33" xfId="0" applyFont="1" applyBorder="1" applyAlignment="1">
      <alignment horizontal="center" vertical="center" wrapText="1"/>
    </xf>
    <xf numFmtId="0" fontId="37" fillId="0" borderId="2" xfId="0" applyFont="1" applyBorder="1" applyAlignment="1">
      <alignment horizontal="center" vertical="center" textRotation="90" wrapText="1"/>
    </xf>
    <xf numFmtId="0" fontId="37" fillId="0" borderId="3" xfId="0" applyFont="1" applyBorder="1" applyAlignment="1">
      <alignment horizontal="center" vertical="center" textRotation="90" wrapText="1"/>
    </xf>
    <xf numFmtId="0" fontId="37" fillId="0" borderId="4" xfId="0" applyFont="1" applyBorder="1" applyAlignment="1">
      <alignment horizontal="center" vertical="center" textRotation="90" wrapText="1"/>
    </xf>
    <xf numFmtId="10" fontId="29" fillId="0" borderId="40" xfId="0" applyNumberFormat="1" applyFont="1" applyBorder="1" applyAlignment="1">
      <alignment horizontal="center" vertical="center" wrapText="1"/>
    </xf>
    <xf numFmtId="10" fontId="29" fillId="0" borderId="34" xfId="0" applyNumberFormat="1" applyFont="1" applyBorder="1" applyAlignment="1">
      <alignment horizontal="center" vertical="center" wrapText="1"/>
    </xf>
    <xf numFmtId="10" fontId="29" fillId="0" borderId="41" xfId="0" applyNumberFormat="1" applyFont="1" applyBorder="1" applyAlignment="1">
      <alignment horizontal="center" vertical="center" wrapText="1"/>
    </xf>
    <xf numFmtId="0" fontId="37" fillId="9" borderId="2" xfId="0" applyFont="1" applyFill="1" applyBorder="1" applyAlignment="1">
      <alignment horizontal="center" vertical="center" textRotation="90" wrapText="1"/>
    </xf>
    <xf numFmtId="0" fontId="37" fillId="9" borderId="3" xfId="0" applyFont="1" applyFill="1" applyBorder="1" applyAlignment="1">
      <alignment horizontal="center" vertical="center" textRotation="90" wrapText="1"/>
    </xf>
    <xf numFmtId="0" fontId="37" fillId="9" borderId="4" xfId="0" applyFont="1" applyFill="1" applyBorder="1" applyAlignment="1">
      <alignment horizontal="center" vertical="center" textRotation="90" wrapText="1"/>
    </xf>
    <xf numFmtId="0" fontId="29" fillId="0" borderId="6" xfId="0" applyFont="1" applyBorder="1" applyAlignment="1">
      <alignment horizontal="justify" vertical="center" wrapText="1"/>
    </xf>
    <xf numFmtId="0" fontId="9" fillId="3"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17" fillId="5" borderId="6" xfId="0" applyFont="1" applyFill="1" applyBorder="1" applyAlignment="1">
      <alignment horizontal="center" vertical="center" wrapText="1"/>
    </xf>
    <xf numFmtId="0" fontId="29" fillId="0" borderId="9" xfId="0" applyFont="1" applyBorder="1" applyAlignment="1">
      <alignment vertical="center" wrapText="1"/>
    </xf>
    <xf numFmtId="0" fontId="29" fillId="0" borderId="13" xfId="0" applyFont="1" applyBorder="1" applyAlignment="1">
      <alignment vertical="center" wrapText="1"/>
    </xf>
    <xf numFmtId="0" fontId="101" fillId="9" borderId="9" xfId="0" applyFont="1" applyFill="1" applyBorder="1" applyAlignment="1">
      <alignment horizontal="center" vertical="center" wrapText="1"/>
    </xf>
    <xf numFmtId="0" fontId="101" fillId="9" borderId="11" xfId="0" applyFont="1" applyFill="1" applyBorder="1" applyAlignment="1">
      <alignment horizontal="center" vertical="center" wrapText="1"/>
    </xf>
    <xf numFmtId="17" fontId="25" fillId="9" borderId="2" xfId="0" applyNumberFormat="1" applyFont="1" applyFill="1" applyBorder="1" applyAlignment="1">
      <alignment horizontal="center" vertical="center" wrapText="1"/>
    </xf>
    <xf numFmtId="17" fontId="25" fillId="9" borderId="3" xfId="0" applyNumberFormat="1" applyFont="1" applyFill="1" applyBorder="1" applyAlignment="1">
      <alignment horizontal="center" vertical="center" wrapText="1"/>
    </xf>
    <xf numFmtId="17" fontId="25" fillId="9" borderId="4" xfId="0" applyNumberFormat="1" applyFont="1" applyFill="1" applyBorder="1" applyAlignment="1">
      <alignment horizontal="center" vertical="center" wrapText="1"/>
    </xf>
    <xf numFmtId="0" fontId="29" fillId="0" borderId="11" xfId="0" applyFont="1" applyBorder="1" applyAlignment="1">
      <alignment vertical="center" wrapText="1"/>
    </xf>
    <xf numFmtId="10" fontId="29" fillId="0" borderId="13" xfId="0" applyNumberFormat="1" applyFont="1" applyBorder="1" applyAlignment="1">
      <alignment horizontal="center" vertical="center" wrapText="1"/>
    </xf>
    <xf numFmtId="0" fontId="29" fillId="0" borderId="89" xfId="0" applyFont="1" applyBorder="1" applyAlignment="1">
      <alignment horizontal="justify" vertical="center" wrapText="1"/>
    </xf>
    <xf numFmtId="0" fontId="29" fillId="0" borderId="90" xfId="0" applyFont="1" applyBorder="1" applyAlignment="1">
      <alignment horizontal="justify" vertical="center" wrapText="1"/>
    </xf>
    <xf numFmtId="0" fontId="29" fillId="0" borderId="2" xfId="0" applyFont="1" applyBorder="1" applyAlignment="1">
      <alignment vertical="center" wrapText="1"/>
    </xf>
    <xf numFmtId="0" fontId="29" fillId="0" borderId="4" xfId="0" applyFont="1" applyBorder="1" applyAlignment="1">
      <alignment vertical="center" wrapText="1"/>
    </xf>
    <xf numFmtId="0" fontId="100" fillId="0" borderId="6" xfId="0" applyFont="1" applyFill="1" applyBorder="1" applyAlignment="1">
      <alignment horizontal="center" vertical="center" wrapText="1"/>
    </xf>
    <xf numFmtId="0" fontId="101" fillId="9" borderId="13" xfId="0" applyFont="1" applyFill="1" applyBorder="1" applyAlignment="1">
      <alignment horizontal="center" vertical="center" wrapText="1"/>
    </xf>
    <xf numFmtId="0" fontId="29" fillId="0" borderId="91" xfId="0" applyFont="1" applyBorder="1" applyAlignment="1">
      <alignment horizontal="justify"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106" fillId="9" borderId="9" xfId="0" applyFont="1" applyFill="1" applyBorder="1" applyAlignment="1">
      <alignment horizontal="center" vertical="center" wrapText="1"/>
    </xf>
    <xf numFmtId="0" fontId="106" fillId="9" borderId="11" xfId="0" applyFont="1" applyFill="1" applyBorder="1" applyAlignment="1">
      <alignment horizontal="center" vertical="center" wrapText="1"/>
    </xf>
    <xf numFmtId="0" fontId="106" fillId="9" borderId="13"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100" fillId="0" borderId="36" xfId="0" applyFont="1" applyFill="1" applyBorder="1" applyAlignment="1">
      <alignment horizontal="center" vertical="center" wrapText="1"/>
    </xf>
    <xf numFmtId="0" fontId="100" fillId="0" borderId="37" xfId="0" applyFont="1" applyFill="1" applyBorder="1" applyAlignment="1">
      <alignment horizontal="center" vertical="center" wrapText="1"/>
    </xf>
    <xf numFmtId="0" fontId="29" fillId="0" borderId="1" xfId="0" applyFont="1" applyBorder="1" applyAlignment="1">
      <alignment horizontal="justify" vertical="center" wrapText="1"/>
    </xf>
    <xf numFmtId="0" fontId="37" fillId="9" borderId="25" xfId="0" applyFont="1" applyFill="1" applyBorder="1" applyAlignment="1">
      <alignment horizontal="center" vertical="center" textRotation="90" wrapText="1"/>
    </xf>
    <xf numFmtId="0" fontId="101" fillId="9" borderId="6" xfId="0" applyFont="1" applyFill="1" applyBorder="1" applyAlignment="1">
      <alignment horizontal="center" vertical="center" wrapText="1"/>
    </xf>
    <xf numFmtId="10" fontId="101" fillId="0" borderId="6" xfId="0" applyNumberFormat="1" applyFont="1" applyBorder="1" applyAlignment="1">
      <alignment horizontal="center" vertical="center" wrapText="1"/>
    </xf>
    <xf numFmtId="0" fontId="29" fillId="0" borderId="9" xfId="0" applyFont="1" applyBorder="1" applyAlignment="1">
      <alignment horizontal="justify" vertical="center" wrapText="1"/>
    </xf>
    <xf numFmtId="0" fontId="29" fillId="0" borderId="13" xfId="0" applyFont="1" applyBorder="1" applyAlignment="1">
      <alignment horizontal="justify" vertical="center" wrapText="1"/>
    </xf>
    <xf numFmtId="10" fontId="101" fillId="0" borderId="9" xfId="0" applyNumberFormat="1" applyFont="1" applyBorder="1" applyAlignment="1">
      <alignment horizontal="center" vertical="center" wrapText="1"/>
    </xf>
    <xf numFmtId="10" fontId="101" fillId="0" borderId="11" xfId="0" applyNumberFormat="1" applyFont="1" applyBorder="1" applyAlignment="1">
      <alignment horizontal="center" vertical="center" wrapText="1"/>
    </xf>
    <xf numFmtId="10" fontId="29" fillId="0" borderId="11" xfId="0" applyNumberFormat="1" applyFont="1" applyBorder="1" applyAlignment="1">
      <alignment horizontal="center" vertical="center" wrapText="1"/>
    </xf>
    <xf numFmtId="0" fontId="29" fillId="0" borderId="3" xfId="0" applyFont="1" applyBorder="1" applyAlignment="1">
      <alignment vertical="center" wrapText="1"/>
    </xf>
    <xf numFmtId="0" fontId="45" fillId="0" borderId="25" xfId="0" applyFont="1" applyBorder="1" applyAlignment="1">
      <alignment horizontal="center" vertical="center" textRotation="90" wrapText="1"/>
    </xf>
    <xf numFmtId="0" fontId="45" fillId="0" borderId="3" xfId="0" applyFont="1" applyBorder="1" applyAlignment="1">
      <alignment horizontal="center" vertical="center" textRotation="90" wrapText="1"/>
    </xf>
    <xf numFmtId="0" fontId="37" fillId="9" borderId="123" xfId="0" applyFont="1" applyFill="1" applyBorder="1" applyAlignment="1">
      <alignment horizontal="center" vertical="center" textRotation="90" wrapText="1"/>
    </xf>
    <xf numFmtId="0" fontId="45" fillId="0" borderId="1" xfId="0" applyFont="1" applyBorder="1" applyAlignment="1">
      <alignment horizontal="center" vertical="center" textRotation="90" wrapText="1"/>
    </xf>
    <xf numFmtId="0" fontId="29" fillId="0" borderId="6" xfId="0" applyFont="1" applyBorder="1" applyAlignment="1">
      <alignment horizontal="left" vertical="center" wrapText="1" readingOrder="1"/>
    </xf>
    <xf numFmtId="0" fontId="29" fillId="0" borderId="9" xfId="0"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0" borderId="35" xfId="0" applyFont="1" applyBorder="1" applyAlignment="1">
      <alignment horizontal="center" vertical="center" wrapText="1" readingOrder="1"/>
    </xf>
    <xf numFmtId="0" fontId="29" fillId="0" borderId="6" xfId="0" applyFont="1" applyBorder="1" applyAlignment="1">
      <alignment horizontal="center" vertical="center" wrapText="1" readingOrder="1"/>
    </xf>
    <xf numFmtId="10" fontId="29" fillId="0" borderId="6" xfId="0" applyNumberFormat="1" applyFont="1" applyBorder="1" applyAlignment="1" applyProtection="1">
      <alignment horizontal="center" vertical="center" wrapText="1"/>
      <protection locked="0"/>
    </xf>
    <xf numFmtId="10" fontId="29" fillId="8" borderId="6" xfId="0" applyNumberFormat="1" applyFont="1" applyFill="1" applyBorder="1" applyAlignment="1" applyProtection="1">
      <alignment horizontal="center" vertical="center" wrapText="1"/>
      <protection locked="0"/>
    </xf>
    <xf numFmtId="10" fontId="29" fillId="8" borderId="9" xfId="0" applyNumberFormat="1" applyFont="1" applyFill="1" applyBorder="1" applyAlignment="1" applyProtection="1">
      <alignment horizontal="center" vertical="center" wrapText="1"/>
      <protection locked="0"/>
    </xf>
    <xf numFmtId="0" fontId="29" fillId="0" borderId="38" xfId="0" applyFont="1" applyBorder="1" applyAlignment="1">
      <alignment horizontal="left" vertical="top" wrapText="1"/>
    </xf>
    <xf numFmtId="0" fontId="29" fillId="0" borderId="39" xfId="0" applyFont="1" applyBorder="1" applyAlignment="1">
      <alignment horizontal="left" vertical="top" wrapText="1"/>
    </xf>
    <xf numFmtId="0" fontId="29" fillId="0" borderId="119" xfId="0" applyFont="1" applyBorder="1" applyAlignment="1">
      <alignment horizontal="center" vertical="center" wrapText="1"/>
    </xf>
    <xf numFmtId="0" fontId="28" fillId="8" borderId="1" xfId="0" applyFont="1" applyFill="1" applyBorder="1" applyAlignment="1">
      <alignment horizontal="center" vertical="center" textRotation="90"/>
    </xf>
    <xf numFmtId="0" fontId="29" fillId="8" borderId="6" xfId="0" applyFont="1" applyFill="1" applyBorder="1" applyAlignment="1">
      <alignment horizontal="center" vertical="center" wrapText="1"/>
    </xf>
    <xf numFmtId="9" fontId="29" fillId="8" borderId="6" xfId="0" applyNumberFormat="1" applyFont="1" applyFill="1" applyBorder="1" applyAlignment="1">
      <alignment horizontal="center" vertical="center" wrapText="1"/>
    </xf>
    <xf numFmtId="9" fontId="29" fillId="8" borderId="6" xfId="0" applyNumberFormat="1" applyFont="1" applyFill="1" applyBorder="1" applyAlignment="1">
      <alignment horizontal="left" vertical="center" wrapText="1"/>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0" fontId="29" fillId="8" borderId="9" xfId="0" applyFont="1" applyFill="1" applyBorder="1" applyAlignment="1">
      <alignment horizontal="center" vertical="center" wrapText="1" readingOrder="1"/>
    </xf>
    <xf numFmtId="0" fontId="29" fillId="8" borderId="11" xfId="0" applyFont="1" applyFill="1" applyBorder="1" applyAlignment="1">
      <alignment horizontal="center" vertical="center" wrapText="1" readingOrder="1"/>
    </xf>
    <xf numFmtId="0" fontId="29" fillId="0" borderId="119" xfId="0" applyFont="1" applyBorder="1" applyAlignment="1">
      <alignment horizontal="left" vertical="center" wrapText="1"/>
    </xf>
    <xf numFmtId="0" fontId="29" fillId="8" borderId="13" xfId="0" applyFont="1" applyFill="1" applyBorder="1" applyAlignment="1">
      <alignment horizontal="center" vertical="center" wrapText="1" readingOrder="1"/>
    </xf>
    <xf numFmtId="0" fontId="29" fillId="8" borderId="6" xfId="0" applyFont="1" applyFill="1" applyBorder="1" applyAlignment="1">
      <alignment horizontal="center" vertical="center" wrapText="1" readingOrder="1"/>
    </xf>
    <xf numFmtId="0" fontId="29" fillId="8" borderId="6" xfId="0" applyFont="1" applyFill="1" applyBorder="1" applyAlignment="1">
      <alignment vertical="center" wrapText="1"/>
    </xf>
    <xf numFmtId="0" fontId="29" fillId="8" borderId="6" xfId="0" applyFont="1" applyFill="1" applyBorder="1" applyAlignment="1">
      <alignment horizontal="left" vertical="center" wrapText="1"/>
    </xf>
    <xf numFmtId="0" fontId="35" fillId="8" borderId="1" xfId="0" applyFont="1" applyFill="1" applyBorder="1" applyAlignment="1">
      <alignment horizontal="center" vertical="center" textRotation="90" wrapText="1"/>
    </xf>
    <xf numFmtId="0" fontId="16" fillId="9" borderId="11" xfId="0" applyFont="1" applyFill="1" applyBorder="1" applyAlignment="1">
      <alignment horizontal="left" vertical="top" wrapText="1"/>
    </xf>
    <xf numFmtId="0" fontId="39" fillId="9" borderId="9"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29" fillId="8" borderId="9" xfId="0" applyFont="1" applyFill="1" applyBorder="1" applyAlignment="1">
      <alignment vertical="center" wrapText="1"/>
    </xf>
    <xf numFmtId="0" fontId="29" fillId="8" borderId="13" xfId="0" applyFont="1" applyFill="1" applyBorder="1" applyAlignment="1">
      <alignment vertical="center" wrapText="1"/>
    </xf>
    <xf numFmtId="0" fontId="47" fillId="0" borderId="1" xfId="0" applyFont="1" applyBorder="1" applyAlignment="1">
      <alignment horizontal="center" vertical="center" textRotation="90" wrapText="1"/>
    </xf>
    <xf numFmtId="0" fontId="29" fillId="0" borderId="6" xfId="0" applyFont="1" applyBorder="1" applyAlignment="1">
      <alignment vertical="center" wrapText="1"/>
    </xf>
    <xf numFmtId="10" fontId="29" fillId="8" borderId="11" xfId="0" applyNumberFormat="1" applyFont="1" applyFill="1" applyBorder="1" applyAlignment="1" applyProtection="1">
      <alignment horizontal="center" vertical="center" wrapText="1"/>
      <protection locked="0"/>
    </xf>
    <xf numFmtId="0" fontId="27" fillId="8" borderId="2" xfId="5" applyFont="1" applyFill="1" applyBorder="1" applyAlignment="1">
      <alignment horizontal="center" vertical="center" textRotation="90"/>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0" fontId="29" fillId="0" borderId="2"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wrapText="1"/>
    </xf>
    <xf numFmtId="164" fontId="29" fillId="0" borderId="2" xfId="3" applyNumberFormat="1" applyFont="1" applyFill="1" applyBorder="1" applyAlignment="1">
      <alignment horizontal="center" vertical="center" wrapText="1"/>
    </xf>
    <xf numFmtId="164" fontId="29" fillId="0" borderId="3" xfId="3" applyNumberFormat="1" applyFont="1" applyFill="1" applyBorder="1" applyAlignment="1">
      <alignment horizontal="center" vertical="center" wrapText="1"/>
    </xf>
    <xf numFmtId="164" fontId="29" fillId="0" borderId="4" xfId="3" applyNumberFormat="1" applyFont="1" applyFill="1" applyBorder="1" applyAlignment="1">
      <alignment horizontal="center" vertical="center" wrapText="1"/>
    </xf>
    <xf numFmtId="0" fontId="29" fillId="8" borderId="2" xfId="5" applyFont="1" applyFill="1" applyBorder="1" applyAlignment="1">
      <alignment horizontal="center" vertical="center" wrapText="1"/>
    </xf>
    <xf numFmtId="0" fontId="29" fillId="8" borderId="3" xfId="5" applyFont="1" applyFill="1" applyBorder="1" applyAlignment="1">
      <alignment horizontal="center" vertical="center" wrapText="1"/>
    </xf>
    <xf numFmtId="0" fontId="29" fillId="8" borderId="4" xfId="5" applyFont="1" applyFill="1" applyBorder="1" applyAlignment="1">
      <alignment horizontal="center" vertical="center" wrapText="1"/>
    </xf>
    <xf numFmtId="164" fontId="29" fillId="8" borderId="2" xfId="3" applyNumberFormat="1" applyFont="1" applyFill="1" applyBorder="1" applyAlignment="1">
      <alignment horizontal="center" wrapText="1"/>
    </xf>
    <xf numFmtId="164" fontId="29" fillId="8" borderId="3" xfId="3" applyNumberFormat="1" applyFont="1" applyFill="1" applyBorder="1" applyAlignment="1">
      <alignment horizontal="center" wrapText="1"/>
    </xf>
    <xf numFmtId="1" fontId="29" fillId="8" borderId="2" xfId="3" applyNumberFormat="1" applyFont="1" applyFill="1" applyBorder="1" applyAlignment="1">
      <alignment horizontal="center" vertical="center" wrapText="1"/>
    </xf>
    <xf numFmtId="1" fontId="29" fillId="8" borderId="3" xfId="3" applyNumberFormat="1" applyFont="1" applyFill="1" applyBorder="1" applyAlignment="1">
      <alignment horizontal="center" vertical="center" wrapText="1"/>
    </xf>
    <xf numFmtId="164" fontId="29" fillId="0" borderId="1" xfId="3" applyNumberFormat="1" applyFont="1" applyFill="1" applyBorder="1" applyAlignment="1">
      <alignment horizontal="center" vertical="center"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wrapText="1"/>
    </xf>
    <xf numFmtId="1" fontId="29" fillId="8" borderId="1" xfId="3" applyNumberFormat="1" applyFont="1" applyFill="1" applyBorder="1" applyAlignment="1">
      <alignment horizontal="center" vertical="center" wrapText="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1" fontId="29" fillId="8" borderId="2" xfId="5" applyNumberFormat="1" applyFont="1" applyFill="1" applyBorder="1" applyAlignment="1">
      <alignment horizontal="center" vertical="center" wrapText="1"/>
    </xf>
    <xf numFmtId="1" fontId="29" fillId="8" borderId="3" xfId="5" applyNumberFormat="1" applyFont="1" applyFill="1" applyBorder="1" applyAlignment="1">
      <alignment horizontal="center" vertical="center" wrapText="1"/>
    </xf>
    <xf numFmtId="164" fontId="29" fillId="0" borderId="1" xfId="3" applyNumberFormat="1" applyFont="1" applyFill="1" applyBorder="1" applyAlignment="1">
      <alignment vertical="center" wrapText="1"/>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23" fillId="8" borderId="4" xfId="3" applyNumberFormat="1" applyFont="1" applyFill="1" applyBorder="1" applyAlignment="1">
      <alignment horizontal="center" vertical="center" wrapText="1"/>
    </xf>
    <xf numFmtId="164" fontId="23" fillId="8" borderId="1" xfId="3" applyNumberFormat="1" applyFont="1" applyFill="1" applyBorder="1" applyAlignment="1">
      <alignment vertical="center" wrapText="1"/>
    </xf>
    <xf numFmtId="164" fontId="23" fillId="8" borderId="1" xfId="3" applyNumberFormat="1" applyFont="1" applyFill="1" applyBorder="1" applyAlignment="1">
      <alignment horizontal="center" vertical="center" wrapText="1"/>
    </xf>
    <xf numFmtId="1" fontId="29" fillId="8" borderId="4" xfId="3"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50" fillId="4" borderId="1" xfId="5" applyFont="1" applyFill="1" applyBorder="1" applyAlignment="1">
      <alignment horizontal="center" vertical="center"/>
    </xf>
    <xf numFmtId="0" fontId="7" fillId="11" borderId="1" xfId="5" applyFont="1" applyFill="1" applyBorder="1" applyAlignment="1">
      <alignment horizontal="center" vertical="center"/>
    </xf>
    <xf numFmtId="0" fontId="56" fillId="5" borderId="1" xfId="5" applyFont="1" applyFill="1" applyBorder="1" applyAlignment="1">
      <alignment horizontal="center" vertical="center" wrapText="1"/>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164" fontId="29" fillId="8" borderId="2" xfId="3" applyNumberFormat="1" applyFont="1" applyFill="1" applyBorder="1" applyAlignment="1">
      <alignment horizontal="center" vertical="center" wrapText="1"/>
    </xf>
    <xf numFmtId="164" fontId="29" fillId="8" borderId="3" xfId="3" applyNumberFormat="1" applyFont="1" applyFill="1" applyBorder="1" applyAlignment="1">
      <alignment horizontal="center" vertical="center" wrapText="1"/>
    </xf>
    <xf numFmtId="164" fontId="29" fillId="8" borderId="1" xfId="3" applyNumberFormat="1" applyFont="1" applyFill="1" applyBorder="1" applyAlignment="1">
      <alignment vertical="center"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17" fontId="66" fillId="0" borderId="1" xfId="0" applyNumberFormat="1" applyFont="1" applyBorder="1" applyAlignment="1">
      <alignment horizontal="center" vertical="center" wrapText="1"/>
    </xf>
    <xf numFmtId="17" fontId="27"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164" fontId="47" fillId="0" borderId="2" xfId="3" applyNumberFormat="1" applyFont="1" applyFill="1" applyBorder="1" applyAlignment="1">
      <alignment horizontal="center" vertical="center" textRotation="90" wrapText="1"/>
    </xf>
    <xf numFmtId="164" fontId="47" fillId="0" borderId="3" xfId="3" applyNumberFormat="1" applyFont="1" applyFill="1" applyBorder="1" applyAlignment="1">
      <alignment horizontal="center" vertical="center" textRotation="90" wrapText="1"/>
    </xf>
    <xf numFmtId="164" fontId="47" fillId="0" borderId="4" xfId="3" applyNumberFormat="1" applyFont="1" applyFill="1" applyBorder="1" applyAlignment="1">
      <alignment horizontal="center" vertical="center" textRotation="90" wrapText="1"/>
    </xf>
    <xf numFmtId="0" fontId="29" fillId="0" borderId="2" xfId="5" applyFont="1" applyBorder="1" applyAlignment="1">
      <alignment horizontal="left" vertical="center" wrapText="1"/>
    </xf>
    <xf numFmtId="0" fontId="29" fillId="0" borderId="4" xfId="5" applyFont="1" applyBorder="1" applyAlignment="1">
      <alignment horizontal="left" vertical="center" wrapText="1"/>
    </xf>
    <xf numFmtId="10" fontId="29" fillId="0" borderId="1" xfId="5" applyNumberFormat="1" applyFont="1" applyBorder="1" applyAlignment="1">
      <alignment horizontal="center" vertical="center" wrapText="1"/>
    </xf>
    <xf numFmtId="0" fontId="29" fillId="0" borderId="1" xfId="5" applyFont="1" applyBorder="1" applyAlignment="1">
      <alignment horizontal="center" vertical="center" wrapText="1"/>
    </xf>
    <xf numFmtId="0" fontId="29" fillId="0" borderId="1" xfId="5" applyFont="1" applyBorder="1" applyAlignment="1">
      <alignment horizontal="left" vertical="center"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0" fontId="29" fillId="8" borderId="1" xfId="3" applyNumberFormat="1" applyFont="1" applyFill="1" applyBorder="1" applyAlignment="1">
      <alignment horizontal="center" vertical="center" wrapText="1"/>
    </xf>
    <xf numFmtId="1" fontId="29" fillId="8" borderId="1" xfId="5" applyNumberFormat="1" applyFont="1" applyFill="1" applyBorder="1" applyAlignment="1">
      <alignment horizontal="center" vertical="center" wrapText="1"/>
    </xf>
    <xf numFmtId="9" fontId="29" fillId="0" borderId="1" xfId="5" applyNumberFormat="1" applyFont="1" applyBorder="1" applyAlignment="1">
      <alignment horizontal="center" vertical="center" wrapText="1"/>
    </xf>
    <xf numFmtId="164" fontId="19" fillId="8" borderId="1" xfId="3" applyNumberFormat="1" applyFont="1" applyFill="1" applyBorder="1" applyAlignment="1">
      <alignment horizontal="center" vertical="center" wrapText="1"/>
    </xf>
    <xf numFmtId="164" fontId="29" fillId="0" borderId="3" xfId="3" applyNumberFormat="1" applyFont="1" applyFill="1" applyBorder="1" applyAlignment="1">
      <alignment horizontal="left" vertical="center" wrapText="1"/>
    </xf>
    <xf numFmtId="0" fontId="29" fillId="0" borderId="1" xfId="0" applyFont="1" applyBorder="1" applyAlignment="1">
      <alignment horizontal="left" vertical="center" wrapText="1" readingOrder="1"/>
    </xf>
    <xf numFmtId="164" fontId="29" fillId="0" borderId="2" xfId="3" applyNumberFormat="1" applyFont="1" applyFill="1" applyBorder="1" applyAlignment="1">
      <alignment horizontal="left" vertical="top" wrapText="1"/>
    </xf>
    <xf numFmtId="164" fontId="29" fillId="0" borderId="4" xfId="3" applyNumberFormat="1" applyFont="1" applyFill="1" applyBorder="1" applyAlignment="1">
      <alignment horizontal="left" vertical="top"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1" fontId="23" fillId="8" borderId="2" xfId="3" applyNumberFormat="1" applyFont="1" applyFill="1" applyBorder="1" applyAlignment="1">
      <alignment horizontal="center" vertical="center" wrapText="1"/>
    </xf>
    <xf numFmtId="1" fontId="23" fillId="8" borderId="3" xfId="3" applyNumberFormat="1" applyFont="1" applyFill="1" applyBorder="1" applyAlignment="1">
      <alignment horizontal="center" vertical="center" wrapText="1"/>
    </xf>
    <xf numFmtId="1" fontId="23" fillId="8" borderId="4" xfId="3" applyNumberFormat="1" applyFont="1" applyFill="1" applyBorder="1" applyAlignment="1">
      <alignment horizontal="center" vertical="center" wrapText="1"/>
    </xf>
    <xf numFmtId="164" fontId="29" fillId="8" borderId="4" xfId="3" applyNumberFormat="1" applyFont="1" applyFill="1" applyBorder="1" applyAlignment="1">
      <alignment horizontal="center" vertical="center" wrapText="1"/>
    </xf>
    <xf numFmtId="164" fontId="29" fillId="8" borderId="1" xfId="3" applyNumberFormat="1" applyFont="1" applyFill="1" applyBorder="1" applyAlignment="1">
      <alignment horizontal="center" vertical="center" wrapText="1"/>
    </xf>
    <xf numFmtId="1" fontId="29" fillId="8" borderId="9" xfId="0" applyNumberFormat="1" applyFont="1" applyFill="1" applyBorder="1" applyAlignment="1">
      <alignment horizontal="center" vertical="center" wrapText="1" readingOrder="1"/>
    </xf>
    <xf numFmtId="1" fontId="29" fillId="8" borderId="11" xfId="0" applyNumberFormat="1" applyFont="1" applyFill="1" applyBorder="1" applyAlignment="1">
      <alignment horizontal="center" vertical="center" wrapText="1" readingOrder="1"/>
    </xf>
    <xf numFmtId="10" fontId="29" fillId="0" borderId="1" xfId="0" applyNumberFormat="1" applyFont="1" applyBorder="1" applyAlignment="1">
      <alignment horizontal="center" vertical="center" wrapText="1"/>
    </xf>
    <xf numFmtId="164" fontId="29" fillId="8" borderId="4" xfId="3" applyNumberFormat="1" applyFont="1" applyFill="1" applyBorder="1" applyAlignment="1">
      <alignment vertical="center" wrapText="1"/>
    </xf>
    <xf numFmtId="0" fontId="98" fillId="8" borderId="3" xfId="0" applyFont="1" applyFill="1" applyBorder="1" applyAlignment="1">
      <alignment horizontal="center" vertical="center" wrapText="1"/>
    </xf>
    <xf numFmtId="0" fontId="98" fillId="8" borderId="4" xfId="0" applyFont="1" applyFill="1" applyBorder="1" applyAlignment="1">
      <alignment horizontal="center" vertical="center" wrapText="1"/>
    </xf>
    <xf numFmtId="0" fontId="15" fillId="8" borderId="68" xfId="5" applyFill="1" applyBorder="1" applyAlignment="1">
      <alignment horizontal="center" vertical="center" wrapText="1"/>
    </xf>
    <xf numFmtId="0" fontId="29" fillId="0" borderId="40" xfId="0" applyFont="1" applyBorder="1" applyAlignment="1">
      <alignment horizontal="left" vertical="center" wrapText="1"/>
    </xf>
    <xf numFmtId="0" fontId="29" fillId="0" borderId="110" xfId="0" applyFont="1" applyBorder="1" applyAlignment="1">
      <alignment horizontal="left" vertical="center" wrapText="1"/>
    </xf>
    <xf numFmtId="10" fontId="29" fillId="8" borderId="1" xfId="5" applyNumberFormat="1" applyFont="1" applyFill="1" applyBorder="1" applyAlignment="1">
      <alignment horizontal="center" vertical="center" wrapText="1"/>
    </xf>
    <xf numFmtId="10" fontId="29" fillId="0" borderId="42" xfId="0" applyNumberFormat="1" applyFont="1" applyBorder="1" applyAlignment="1">
      <alignment horizontal="center" vertical="center" wrapText="1"/>
    </xf>
    <xf numFmtId="10" fontId="29" fillId="0" borderId="43" xfId="0" applyNumberFormat="1" applyFont="1" applyBorder="1" applyAlignment="1">
      <alignment horizontal="center" vertical="center" wrapText="1"/>
    </xf>
    <xf numFmtId="1" fontId="29" fillId="8" borderId="4" xfId="5" applyNumberFormat="1" applyFont="1" applyFill="1" applyBorder="1" applyAlignment="1">
      <alignment horizontal="center" vertical="center" wrapText="1"/>
    </xf>
    <xf numFmtId="10" fontId="29" fillId="0" borderId="2" xfId="5" applyNumberFormat="1" applyFont="1" applyBorder="1" applyAlignment="1">
      <alignment horizontal="center" vertical="center" wrapText="1"/>
    </xf>
    <xf numFmtId="10" fontId="29" fillId="0" borderId="3" xfId="5" applyNumberFormat="1" applyFont="1" applyBorder="1" applyAlignment="1">
      <alignment horizontal="center" vertical="center" wrapText="1"/>
    </xf>
    <xf numFmtId="10" fontId="29" fillId="0" borderId="4" xfId="5" applyNumberFormat="1" applyFont="1" applyBorder="1" applyAlignment="1">
      <alignment horizontal="center" vertical="center" wrapText="1"/>
    </xf>
    <xf numFmtId="0" fontId="29" fillId="8" borderId="1" xfId="5" applyFont="1" applyFill="1" applyBorder="1" applyAlignment="1">
      <alignment horizontal="justify" vertical="center" wrapText="1"/>
    </xf>
    <xf numFmtId="0" fontId="22" fillId="8" borderId="1" xfId="5" applyFont="1" applyFill="1" applyBorder="1" applyAlignment="1">
      <alignment horizontal="left" vertical="center" wrapText="1"/>
    </xf>
    <xf numFmtId="0" fontId="22" fillId="8" borderId="2" xfId="5" applyFont="1" applyFill="1" applyBorder="1" applyAlignment="1">
      <alignment horizontal="left" vertical="center" wrapText="1"/>
    </xf>
    <xf numFmtId="0" fontId="22" fillId="8" borderId="4" xfId="5" applyFont="1" applyFill="1" applyBorder="1" applyAlignment="1">
      <alignment horizontal="left" vertical="center" wrapText="1"/>
    </xf>
    <xf numFmtId="0" fontId="84" fillId="0" borderId="1" xfId="5" applyFont="1" applyBorder="1" applyAlignment="1">
      <alignment horizontal="left" vertical="center" wrapText="1"/>
    </xf>
    <xf numFmtId="0" fontId="29" fillId="8" borderId="1" xfId="5" applyFont="1" applyFill="1" applyBorder="1" applyAlignment="1">
      <alignment horizontal="center" vertical="center" wrapText="1"/>
    </xf>
    <xf numFmtId="0" fontId="84" fillId="8" borderId="1" xfId="5" applyFont="1" applyFill="1" applyBorder="1" applyAlignment="1">
      <alignment horizontal="center" vertical="center" wrapText="1"/>
    </xf>
    <xf numFmtId="0" fontId="19" fillId="8" borderId="1" xfId="5" applyFont="1" applyFill="1" applyBorder="1" applyAlignment="1">
      <alignment horizontal="center" vertical="center" wrapText="1"/>
    </xf>
    <xf numFmtId="10" fontId="29" fillId="8" borderId="6" xfId="0" applyNumberFormat="1" applyFont="1" applyFill="1" applyBorder="1" applyAlignment="1">
      <alignment horizontal="center" vertical="center" wrapText="1" readingOrder="1"/>
    </xf>
    <xf numFmtId="164" fontId="29" fillId="0" borderId="1" xfId="3" applyNumberFormat="1" applyFont="1" applyFill="1" applyBorder="1" applyAlignment="1">
      <alignment horizontal="left" vertical="center" wrapText="1"/>
    </xf>
    <xf numFmtId="164" fontId="97" fillId="8" borderId="2" xfId="3" applyNumberFormat="1" applyFont="1" applyFill="1" applyBorder="1" applyAlignment="1">
      <alignment horizontal="left" vertical="center" wrapText="1"/>
    </xf>
    <xf numFmtId="164" fontId="97" fillId="8" borderId="4" xfId="3" applyNumberFormat="1" applyFont="1" applyFill="1" applyBorder="1" applyAlignment="1">
      <alignment horizontal="left"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0" fontId="19" fillId="8" borderId="2" xfId="5" applyFont="1" applyFill="1" applyBorder="1" applyAlignment="1">
      <alignment horizontal="center" vertical="center" wrapText="1"/>
    </xf>
    <xf numFmtId="0" fontId="28" fillId="8" borderId="2" xfId="5" applyFont="1" applyFill="1" applyBorder="1" applyAlignment="1">
      <alignment horizontal="center" vertical="center" textRotation="90"/>
    </xf>
    <xf numFmtId="0" fontId="28" fillId="8" borderId="3" xfId="5" applyFont="1" applyFill="1" applyBorder="1" applyAlignment="1">
      <alignment horizontal="center" vertical="center" textRotation="90"/>
    </xf>
    <xf numFmtId="0" fontId="28" fillId="8" borderId="4" xfId="5" applyFont="1" applyFill="1" applyBorder="1" applyAlignment="1">
      <alignment horizontal="center" vertical="center" textRotation="90"/>
    </xf>
    <xf numFmtId="10" fontId="29" fillId="8" borderId="2" xfId="5" applyNumberFormat="1" applyFont="1" applyFill="1" applyBorder="1" applyAlignment="1">
      <alignment horizontal="center" vertical="center" wrapText="1"/>
    </xf>
    <xf numFmtId="10" fontId="29" fillId="8" borderId="3" xfId="5" applyNumberFormat="1" applyFont="1" applyFill="1" applyBorder="1" applyAlignment="1">
      <alignment horizontal="center" vertical="center" wrapText="1"/>
    </xf>
    <xf numFmtId="10" fontId="29" fillId="8" borderId="4" xfId="5" applyNumberFormat="1"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4" borderId="50" xfId="0" applyFont="1" applyFill="1" applyBorder="1" applyAlignment="1">
      <alignment horizontal="center" vertical="center"/>
    </xf>
    <xf numFmtId="0" fontId="17" fillId="5" borderId="70" xfId="5" applyFont="1" applyFill="1" applyBorder="1" applyAlignment="1">
      <alignment horizontal="center" vertical="center" wrapText="1"/>
    </xf>
    <xf numFmtId="0" fontId="17" fillId="5" borderId="71" xfId="5" applyFont="1" applyFill="1" applyBorder="1" applyAlignment="1">
      <alignment horizontal="center" vertical="center" wrapText="1"/>
    </xf>
    <xf numFmtId="0" fontId="26" fillId="8" borderId="6" xfId="5" applyFont="1" applyFill="1" applyBorder="1" applyAlignment="1">
      <alignment horizontal="center" vertical="center" wrapText="1"/>
    </xf>
    <xf numFmtId="0" fontId="29" fillId="8" borderId="9" xfId="5" applyFont="1" applyFill="1" applyBorder="1" applyAlignment="1">
      <alignment horizontal="center" vertical="center" wrapText="1"/>
    </xf>
    <xf numFmtId="0" fontId="29" fillId="8" borderId="11" xfId="5" applyFont="1" applyFill="1" applyBorder="1" applyAlignment="1">
      <alignment horizontal="center" vertical="center" wrapText="1"/>
    </xf>
    <xf numFmtId="0" fontId="29" fillId="8" borderId="33" xfId="5" applyFont="1" applyFill="1" applyBorder="1" applyAlignment="1">
      <alignment horizontal="center" vertical="center" wrapText="1"/>
    </xf>
    <xf numFmtId="164" fontId="29" fillId="8" borderId="9" xfId="3" applyNumberFormat="1" applyFont="1" applyFill="1" applyBorder="1" applyAlignment="1">
      <alignment horizontal="center" vertical="center" wrapText="1"/>
    </xf>
    <xf numFmtId="164" fontId="29" fillId="8" borderId="11" xfId="3" applyNumberFormat="1" applyFont="1" applyFill="1" applyBorder="1" applyAlignment="1">
      <alignment horizontal="center" vertical="center" wrapText="1"/>
    </xf>
    <xf numFmtId="0" fontId="29" fillId="8" borderId="9" xfId="5" applyFont="1" applyFill="1" applyBorder="1" applyAlignment="1">
      <alignment vertical="center" wrapText="1"/>
    </xf>
    <xf numFmtId="0" fontId="29" fillId="8" borderId="13" xfId="5" applyFont="1" applyFill="1" applyBorder="1" applyAlignment="1">
      <alignment vertical="center" wrapText="1"/>
    </xf>
    <xf numFmtId="164" fontId="29" fillId="0" borderId="9" xfId="3" applyNumberFormat="1" applyFont="1" applyFill="1" applyBorder="1" applyAlignment="1">
      <alignment vertical="center" wrapText="1"/>
    </xf>
    <xf numFmtId="164" fontId="29" fillId="0" borderId="13" xfId="3" applyNumberFormat="1" applyFont="1" applyFill="1" applyBorder="1" applyAlignment="1">
      <alignment vertical="center" wrapText="1"/>
    </xf>
    <xf numFmtId="164" fontId="29" fillId="0" borderId="9" xfId="3" applyNumberFormat="1" applyFont="1" applyFill="1" applyBorder="1" applyAlignment="1">
      <alignment horizontal="center" vertical="center" wrapText="1"/>
    </xf>
    <xf numFmtId="164" fontId="29" fillId="0" borderId="11" xfId="3" applyNumberFormat="1" applyFont="1" applyFill="1" applyBorder="1" applyAlignment="1">
      <alignment horizontal="center" vertical="center" wrapText="1"/>
    </xf>
    <xf numFmtId="164" fontId="29" fillId="0" borderId="13" xfId="3" applyNumberFormat="1" applyFont="1" applyFill="1" applyBorder="1" applyAlignment="1">
      <alignment horizontal="center" vertical="center" wrapText="1"/>
    </xf>
    <xf numFmtId="10" fontId="29" fillId="8" borderId="9" xfId="5" applyNumberFormat="1" applyFont="1" applyFill="1" applyBorder="1" applyAlignment="1">
      <alignment horizontal="center" vertical="center" wrapText="1"/>
    </xf>
    <xf numFmtId="164" fontId="29" fillId="8" borderId="13" xfId="3" applyNumberFormat="1" applyFont="1" applyFill="1" applyBorder="1" applyAlignment="1">
      <alignment horizontal="center" vertical="center" wrapText="1"/>
    </xf>
    <xf numFmtId="1" fontId="29" fillId="0" borderId="9" xfId="3" applyNumberFormat="1" applyFont="1" applyFill="1" applyBorder="1" applyAlignment="1">
      <alignment horizontal="center" vertical="center" wrapText="1"/>
    </xf>
    <xf numFmtId="1" fontId="29" fillId="0" borderId="11" xfId="3" applyNumberFormat="1" applyFont="1" applyFill="1" applyBorder="1" applyAlignment="1">
      <alignment horizontal="center" vertical="center" wrapText="1"/>
    </xf>
    <xf numFmtId="1" fontId="29" fillId="0" borderId="13" xfId="3" applyNumberFormat="1" applyFont="1" applyFill="1" applyBorder="1" applyAlignment="1">
      <alignment horizontal="center" vertical="center" wrapText="1"/>
    </xf>
    <xf numFmtId="10" fontId="29" fillId="0" borderId="9" xfId="5" applyNumberFormat="1" applyFont="1" applyBorder="1" applyAlignment="1">
      <alignment horizontal="center" vertical="center" wrapText="1"/>
    </xf>
    <xf numFmtId="0" fontId="29" fillId="0" borderId="11" xfId="5" applyFont="1" applyBorder="1" applyAlignment="1">
      <alignment horizontal="center" vertical="center" wrapText="1"/>
    </xf>
    <xf numFmtId="0" fontId="29" fillId="0" borderId="13" xfId="5" applyFont="1" applyBorder="1" applyAlignment="1">
      <alignment horizontal="center" vertical="center" wrapText="1"/>
    </xf>
    <xf numFmtId="0" fontId="27" fillId="8" borderId="1" xfId="7" applyFont="1" applyFill="1" applyBorder="1" applyAlignment="1">
      <alignment horizontal="center" vertical="center" textRotation="90" wrapText="1"/>
    </xf>
    <xf numFmtId="164" fontId="29" fillId="0" borderId="9" xfId="3" applyNumberFormat="1" applyFont="1" applyFill="1" applyBorder="1" applyAlignment="1">
      <alignment horizontal="justify" vertical="center" wrapText="1"/>
    </xf>
    <xf numFmtId="164" fontId="29" fillId="0" borderId="13" xfId="3" applyNumberFormat="1" applyFont="1" applyFill="1" applyBorder="1" applyAlignment="1">
      <alignment horizontal="justify" vertical="center" wrapText="1"/>
    </xf>
    <xf numFmtId="0" fontId="29" fillId="0" borderId="120" xfId="0" applyFont="1" applyBorder="1" applyAlignment="1">
      <alignment vertical="center" wrapText="1"/>
    </xf>
    <xf numFmtId="0" fontId="29" fillId="0" borderId="121" xfId="0" applyFont="1" applyBorder="1" applyAlignment="1">
      <alignment vertical="center" wrapText="1"/>
    </xf>
    <xf numFmtId="0" fontId="27" fillId="8" borderId="2" xfId="7" applyFont="1" applyFill="1" applyBorder="1" applyAlignment="1">
      <alignment horizontal="center" vertical="center" textRotation="90" wrapText="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0" fontId="29" fillId="0" borderId="72" xfId="5" applyFont="1" applyBorder="1" applyAlignment="1">
      <alignment horizontal="center" vertical="center" wrapText="1"/>
    </xf>
    <xf numFmtId="0" fontId="29" fillId="0" borderId="45" xfId="0" applyFont="1" applyBorder="1" applyAlignment="1">
      <alignment horizontal="center" vertical="center" wrapText="1"/>
    </xf>
    <xf numFmtId="10" fontId="29" fillId="0" borderId="73" xfId="5" applyNumberFormat="1" applyFont="1" applyBorder="1" applyAlignment="1">
      <alignment horizontal="center" vertical="center" wrapText="1"/>
    </xf>
    <xf numFmtId="10" fontId="29" fillId="0" borderId="11" xfId="5" applyNumberFormat="1" applyFont="1" applyBorder="1" applyAlignment="1">
      <alignment horizontal="center" vertical="center" wrapText="1"/>
    </xf>
    <xf numFmtId="0" fontId="27" fillId="0" borderId="1" xfId="7" applyFont="1" applyFill="1" applyBorder="1" applyAlignment="1">
      <alignment horizontal="center" vertical="center" textRotation="90" wrapText="1"/>
    </xf>
    <xf numFmtId="164" fontId="29" fillId="0" borderId="9" xfId="3" applyNumberFormat="1" applyFont="1" applyFill="1" applyBorder="1" applyAlignment="1">
      <alignment horizontal="left" vertical="center" wrapText="1"/>
    </xf>
    <xf numFmtId="164" fontId="29" fillId="0" borderId="13" xfId="3" applyNumberFormat="1" applyFont="1" applyFill="1" applyBorder="1" applyAlignment="1">
      <alignment horizontal="left" vertical="center" wrapText="1"/>
    </xf>
    <xf numFmtId="164" fontId="29" fillId="0" borderId="9" xfId="3" applyNumberFormat="1" applyFont="1" applyFill="1" applyBorder="1" applyAlignment="1">
      <alignment vertical="top" wrapText="1"/>
    </xf>
    <xf numFmtId="164" fontId="29" fillId="0" borderId="13" xfId="3" applyNumberFormat="1" applyFont="1" applyFill="1" applyBorder="1" applyAlignment="1">
      <alignment vertical="top" wrapText="1"/>
    </xf>
    <xf numFmtId="0" fontId="29" fillId="8" borderId="13" xfId="5" applyFont="1" applyFill="1" applyBorder="1" applyAlignment="1">
      <alignment horizontal="center" vertical="center" wrapText="1"/>
    </xf>
    <xf numFmtId="164" fontId="26" fillId="8" borderId="6" xfId="3" applyNumberFormat="1" applyFont="1" applyFill="1" applyBorder="1" applyAlignment="1">
      <alignment horizontal="center" vertical="center" wrapText="1"/>
    </xf>
    <xf numFmtId="0" fontId="29" fillId="0" borderId="4" xfId="0" applyFont="1" applyBorder="1" applyAlignment="1">
      <alignment horizontal="center" vertical="center" wrapText="1"/>
    </xf>
    <xf numFmtId="1" fontId="29" fillId="0" borderId="2" xfId="3" applyNumberFormat="1" applyFont="1" applyFill="1" applyBorder="1" applyAlignment="1">
      <alignment horizontal="center" vertical="center" wrapText="1"/>
    </xf>
    <xf numFmtId="1" fontId="29" fillId="0" borderId="3" xfId="3" applyNumberFormat="1" applyFont="1" applyFill="1" applyBorder="1" applyAlignment="1">
      <alignment horizontal="center" vertical="center" wrapText="1"/>
    </xf>
    <xf numFmtId="1" fontId="29" fillId="0" borderId="4" xfId="3" applyNumberFormat="1" applyFont="1" applyFill="1" applyBorder="1" applyAlignment="1">
      <alignment horizontal="center" vertical="center" wrapText="1"/>
    </xf>
    <xf numFmtId="0" fontId="29" fillId="0" borderId="33" xfId="5" applyFont="1" applyBorder="1" applyAlignment="1">
      <alignment horizontal="justify" vertical="center" wrapText="1"/>
    </xf>
    <xf numFmtId="0" fontId="29" fillId="0" borderId="13" xfId="5" applyFont="1" applyBorder="1" applyAlignment="1">
      <alignment horizontal="justify" vertical="center" wrapText="1"/>
    </xf>
    <xf numFmtId="1" fontId="29" fillId="0" borderId="9" xfId="5" applyNumberFormat="1" applyFont="1" applyBorder="1" applyAlignment="1">
      <alignment horizontal="center" vertical="center" wrapText="1"/>
    </xf>
    <xf numFmtId="1" fontId="29" fillId="0" borderId="11" xfId="5" applyNumberFormat="1" applyFont="1" applyBorder="1" applyAlignment="1">
      <alignment horizontal="center" vertical="center" wrapText="1"/>
    </xf>
    <xf numFmtId="0" fontId="29" fillId="0" borderId="9" xfId="5" applyFont="1" applyBorder="1" applyAlignment="1">
      <alignment horizontal="center" vertical="center" wrapText="1"/>
    </xf>
    <xf numFmtId="10" fontId="29" fillId="0" borderId="74" xfId="5" applyNumberFormat="1" applyFont="1" applyBorder="1" applyAlignment="1">
      <alignment horizontal="center" vertical="center" wrapText="1"/>
    </xf>
    <xf numFmtId="0" fontId="29" fillId="0" borderId="34" xfId="5" applyFont="1" applyBorder="1" applyAlignment="1">
      <alignment horizontal="center" vertical="center" wrapText="1"/>
    </xf>
    <xf numFmtId="0" fontId="29" fillId="0" borderId="35" xfId="5" applyFont="1" applyBorder="1" applyAlignment="1">
      <alignment horizontal="center" vertical="center" wrapText="1"/>
    </xf>
    <xf numFmtId="1" fontId="29" fillId="0" borderId="35" xfId="5" applyNumberFormat="1" applyFont="1" applyBorder="1" applyAlignment="1">
      <alignment horizontal="center" vertical="center" wrapText="1"/>
    </xf>
    <xf numFmtId="0" fontId="29" fillId="0" borderId="9" xfId="5" applyFont="1" applyBorder="1" applyAlignment="1">
      <alignment vertical="center" wrapText="1"/>
    </xf>
    <xf numFmtId="0" fontId="29" fillId="0" borderId="13" xfId="5" applyFont="1" applyBorder="1" applyAlignment="1">
      <alignment vertical="center" wrapText="1"/>
    </xf>
    <xf numFmtId="0" fontId="29" fillId="0" borderId="33" xfId="5" applyFont="1" applyBorder="1" applyAlignment="1">
      <alignment horizontal="center" vertical="center" wrapText="1"/>
    </xf>
    <xf numFmtId="0" fontId="29" fillId="8" borderId="6" xfId="5" applyFont="1" applyFill="1" applyBorder="1" applyAlignment="1">
      <alignment horizontal="center" vertical="center" wrapText="1"/>
    </xf>
    <xf numFmtId="1" fontId="29" fillId="0" borderId="13" xfId="5" applyNumberFormat="1" applyFont="1" applyBorder="1" applyAlignment="1">
      <alignment horizontal="center" vertical="center" wrapText="1"/>
    </xf>
    <xf numFmtId="0" fontId="29" fillId="0" borderId="73" xfId="5" applyFont="1" applyBorder="1" applyAlignment="1">
      <alignment horizontal="center" vertical="center" wrapText="1"/>
    </xf>
    <xf numFmtId="10" fontId="29" fillId="0" borderId="13" xfId="5" applyNumberFormat="1" applyFont="1" applyBorder="1" applyAlignment="1">
      <alignment horizontal="center" vertical="center" wrapText="1"/>
    </xf>
    <xf numFmtId="0" fontId="29" fillId="0" borderId="1" xfId="5" applyFont="1" applyBorder="1" applyAlignment="1">
      <alignment horizontal="justify" vertical="center" wrapText="1"/>
    </xf>
    <xf numFmtId="10" fontId="29" fillId="0" borderId="6" xfId="5" applyNumberFormat="1" applyFont="1" applyBorder="1" applyAlignment="1">
      <alignment horizontal="center" vertical="center" wrapText="1"/>
    </xf>
    <xf numFmtId="0" fontId="29" fillId="8" borderId="6" xfId="5" applyFont="1" applyFill="1" applyBorder="1" applyAlignment="1">
      <alignment horizontal="justify" vertical="center" wrapText="1"/>
    </xf>
    <xf numFmtId="0" fontId="29" fillId="0" borderId="6" xfId="5" applyFont="1" applyBorder="1" applyAlignment="1">
      <alignment horizontal="center" vertical="center" wrapText="1"/>
    </xf>
    <xf numFmtId="9" fontId="29" fillId="8" borderId="6" xfId="0" applyNumberFormat="1" applyFont="1" applyFill="1" applyBorder="1" applyAlignment="1">
      <alignment vertical="center" wrapText="1"/>
    </xf>
    <xf numFmtId="0" fontId="27" fillId="0" borderId="2" xfId="7" applyFont="1" applyFill="1" applyBorder="1" applyAlignment="1">
      <alignment horizontal="center" vertical="center" textRotation="90" wrapText="1"/>
    </xf>
    <xf numFmtId="0" fontId="27" fillId="0" borderId="3" xfId="7" applyFont="1" applyFill="1" applyBorder="1" applyAlignment="1">
      <alignment horizontal="center" vertical="center" textRotation="90" wrapText="1"/>
    </xf>
    <xf numFmtId="0" fontId="27" fillId="0" borderId="4" xfId="7" applyFont="1" applyFill="1" applyBorder="1" applyAlignment="1">
      <alignment horizontal="center" vertical="center" textRotation="90" wrapText="1"/>
    </xf>
    <xf numFmtId="0" fontId="20" fillId="8" borderId="9" xfId="5" applyFont="1" applyFill="1" applyBorder="1" applyAlignment="1">
      <alignment horizontal="center" vertical="top" wrapText="1"/>
    </xf>
    <xf numFmtId="0" fontId="20" fillId="8" borderId="11" xfId="5" applyFont="1" applyFill="1" applyBorder="1" applyAlignment="1">
      <alignment horizontal="center" vertical="top" wrapText="1"/>
    </xf>
    <xf numFmtId="0" fontId="20" fillId="8" borderId="13" xfId="5" applyFont="1" applyFill="1" applyBorder="1" applyAlignment="1">
      <alignment horizontal="center" vertical="top" wrapText="1"/>
    </xf>
    <xf numFmtId="0" fontId="63" fillId="8" borderId="9" xfId="4" applyFont="1" applyFill="1" applyBorder="1" applyAlignment="1" applyProtection="1">
      <alignment horizontal="center" vertical="top" wrapText="1"/>
      <protection locked="0"/>
    </xf>
    <xf numFmtId="0" fontId="63" fillId="8" borderId="11" xfId="4" applyFont="1" applyFill="1" applyBorder="1" applyAlignment="1" applyProtection="1">
      <alignment horizontal="center" vertical="top" wrapText="1"/>
      <protection locked="0"/>
    </xf>
    <xf numFmtId="0" fontId="63" fillId="8" borderId="13" xfId="4" applyFont="1" applyFill="1" applyBorder="1" applyAlignment="1" applyProtection="1">
      <alignment horizontal="center" vertical="top" wrapText="1"/>
      <protection locked="0"/>
    </xf>
    <xf numFmtId="0" fontId="27" fillId="8" borderId="2"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4" xfId="5" applyFont="1" applyFill="1" applyBorder="1" applyAlignment="1">
      <alignment horizontal="center" vertical="center" textRotation="90" wrapText="1"/>
    </xf>
    <xf numFmtId="0" fontId="47" fillId="8" borderId="2" xfId="5" applyFont="1" applyFill="1" applyBorder="1" applyAlignment="1">
      <alignment horizontal="center" vertical="center" textRotation="90"/>
    </xf>
    <xf numFmtId="0" fontId="47" fillId="8" borderId="3" xfId="5" applyFont="1" applyFill="1" applyBorder="1" applyAlignment="1">
      <alignment horizontal="center" vertical="center" textRotation="90"/>
    </xf>
    <xf numFmtId="0" fontId="47" fillId="8" borderId="4" xfId="5" applyFont="1" applyFill="1" applyBorder="1" applyAlignment="1">
      <alignment horizontal="center" vertical="center" textRotation="90"/>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0" fontId="23" fillId="8" borderId="1" xfId="4" applyFont="1" applyFill="1" applyBorder="1" applyAlignment="1" applyProtection="1">
      <alignment horizontal="center" vertical="center" wrapText="1"/>
      <protection locked="0"/>
    </xf>
    <xf numFmtId="1" fontId="29" fillId="0" borderId="2"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29" fillId="0" borderId="3" xfId="0" applyFont="1" applyBorder="1" applyAlignment="1">
      <alignment horizontal="left" vertical="center" wrapText="1"/>
    </xf>
    <xf numFmtId="0" fontId="19" fillId="8" borderId="1" xfId="4" applyFont="1" applyFill="1" applyBorder="1" applyAlignment="1" applyProtection="1">
      <alignment horizontal="center" vertical="center" wrapText="1"/>
      <protection locked="0"/>
    </xf>
    <xf numFmtId="0" fontId="29" fillId="0" borderId="2" xfId="0" applyFont="1" applyBorder="1" applyAlignment="1">
      <alignment horizontal="center" vertical="center" wrapText="1" readingOrder="1"/>
    </xf>
    <xf numFmtId="0" fontId="29" fillId="0" borderId="3" xfId="0" applyFont="1" applyBorder="1" applyAlignment="1">
      <alignment horizontal="center" vertical="center" wrapText="1" readingOrder="1"/>
    </xf>
    <xf numFmtId="1" fontId="29" fillId="0" borderId="2" xfId="0" applyNumberFormat="1" applyFont="1" applyBorder="1" applyAlignment="1">
      <alignment horizontal="center" vertical="center" wrapText="1" readingOrder="1"/>
    </xf>
    <xf numFmtId="1" fontId="29" fillId="0" borderId="3" xfId="0" applyNumberFormat="1" applyFont="1" applyBorder="1" applyAlignment="1">
      <alignment horizontal="center" vertical="center" wrapText="1" readingOrder="1"/>
    </xf>
    <xf numFmtId="0" fontId="29" fillId="0" borderId="1" xfId="0" applyFont="1" applyBorder="1" applyAlignment="1">
      <alignment horizontal="center" vertical="center" wrapText="1" readingOrder="1"/>
    </xf>
    <xf numFmtId="10" fontId="29" fillId="0" borderId="1" xfId="0" applyNumberFormat="1" applyFont="1" applyBorder="1" applyAlignment="1">
      <alignment horizontal="center" vertical="center" wrapText="1" readingOrder="1"/>
    </xf>
    <xf numFmtId="164" fontId="29" fillId="0" borderId="1" xfId="1" applyNumberFormat="1" applyFont="1" applyFill="1" applyBorder="1" applyAlignment="1">
      <alignment horizontal="justify"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59" fillId="8" borderId="2" xfId="0" applyFont="1" applyFill="1" applyBorder="1" applyAlignment="1">
      <alignment horizontal="center" vertical="center" textRotation="90" wrapText="1"/>
    </xf>
    <xf numFmtId="0" fontId="59" fillId="8" borderId="3" xfId="0" applyFont="1" applyFill="1" applyBorder="1" applyAlignment="1">
      <alignment horizontal="center" vertical="center" textRotation="90" wrapText="1"/>
    </xf>
    <xf numFmtId="0" fontId="28" fillId="8" borderId="2" xfId="0" applyFont="1" applyFill="1" applyBorder="1" applyAlignment="1">
      <alignment horizontal="center" vertical="center" textRotation="90"/>
    </xf>
    <xf numFmtId="0" fontId="28" fillId="8" borderId="3" xfId="0" applyFont="1" applyFill="1" applyBorder="1" applyAlignment="1">
      <alignment horizontal="center" vertical="center" textRotation="90"/>
    </xf>
    <xf numFmtId="10" fontId="4" fillId="0" borderId="4" xfId="0" applyNumberFormat="1" applyFont="1" applyBorder="1" applyAlignment="1">
      <alignment horizontal="center" vertical="center"/>
    </xf>
    <xf numFmtId="0" fontId="59" fillId="0" borderId="2" xfId="0" applyFont="1" applyBorder="1" applyAlignment="1">
      <alignment horizontal="center" vertical="center" textRotation="90" wrapText="1"/>
    </xf>
    <xf numFmtId="0" fontId="59" fillId="0" borderId="3" xfId="0" applyFont="1" applyBorder="1" applyAlignment="1">
      <alignment horizontal="center" vertical="center" textRotation="90" wrapText="1"/>
    </xf>
    <xf numFmtId="0" fontId="59" fillId="8" borderId="4" xfId="0" applyFont="1" applyFill="1" applyBorder="1" applyAlignment="1">
      <alignment horizontal="center" vertical="center" textRotation="90" wrapText="1"/>
    </xf>
    <xf numFmtId="0" fontId="23" fillId="8" borderId="7" xfId="4" applyFont="1" applyFill="1" applyBorder="1" applyAlignment="1" applyProtection="1">
      <alignment horizontal="center" vertical="center" wrapText="1"/>
      <protection locked="0"/>
    </xf>
    <xf numFmtId="0" fontId="23" fillId="8" borderId="20" xfId="4" applyFont="1" applyFill="1" applyBorder="1" applyAlignment="1" applyProtection="1">
      <alignment horizontal="center" vertical="center" wrapText="1"/>
      <protection locked="0"/>
    </xf>
    <xf numFmtId="0" fontId="59" fillId="0" borderId="4" xfId="0" applyFont="1" applyBorder="1" applyAlignment="1">
      <alignment horizontal="center" vertical="center" textRotation="90" wrapText="1"/>
    </xf>
    <xf numFmtId="0" fontId="78" fillId="0" borderId="2" xfId="0" applyFont="1" applyBorder="1" applyAlignment="1">
      <alignment horizontal="center" vertical="center" wrapText="1"/>
    </xf>
    <xf numFmtId="0" fontId="78" fillId="0" borderId="4" xfId="0" applyFont="1" applyBorder="1" applyAlignment="1">
      <alignment horizontal="center" vertical="center" wrapText="1"/>
    </xf>
    <xf numFmtId="0" fontId="78" fillId="0" borderId="4" xfId="0" applyFont="1" applyBorder="1" applyAlignment="1">
      <alignment horizontal="center" vertical="center"/>
    </xf>
    <xf numFmtId="9" fontId="29" fillId="0" borderId="58" xfId="0" applyNumberFormat="1" applyFont="1" applyBorder="1" applyAlignment="1">
      <alignment horizontal="justify" vertical="top" wrapText="1"/>
    </xf>
    <xf numFmtId="9" fontId="29" fillId="0" borderId="24" xfId="0" applyNumberFormat="1" applyFont="1" applyBorder="1" applyAlignment="1">
      <alignment horizontal="justify" vertical="top" wrapText="1"/>
    </xf>
    <xf numFmtId="9" fontId="29" fillId="0" borderId="57" xfId="0" applyNumberFormat="1" applyFont="1" applyBorder="1" applyAlignment="1">
      <alignment horizontal="justify" vertical="top" wrapText="1"/>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10" fontId="4" fillId="0" borderId="1" xfId="0" applyNumberFormat="1" applyFont="1" applyBorder="1" applyAlignment="1">
      <alignment horizontal="center" vertical="center"/>
    </xf>
    <xf numFmtId="0" fontId="29" fillId="0" borderId="1" xfId="4" applyFont="1" applyBorder="1" applyAlignment="1" applyProtection="1">
      <alignment horizontal="center" vertical="center" wrapText="1"/>
      <protection locked="0"/>
    </xf>
    <xf numFmtId="0" fontId="29" fillId="0" borderId="2" xfId="4" applyFont="1" applyBorder="1" applyAlignment="1" applyProtection="1">
      <alignment horizontal="center" vertical="center" wrapText="1"/>
      <protection locked="0"/>
    </xf>
    <xf numFmtId="0" fontId="29" fillId="0" borderId="3" xfId="4" applyFont="1" applyBorder="1" applyAlignment="1" applyProtection="1">
      <alignment horizontal="center" vertical="center" wrapText="1"/>
      <protection locked="0"/>
    </xf>
    <xf numFmtId="0" fontId="29" fillId="0" borderId="4" xfId="4" applyFont="1" applyBorder="1" applyAlignment="1" applyProtection="1">
      <alignment horizontal="center" vertical="center" wrapText="1"/>
      <protection locked="0"/>
    </xf>
    <xf numFmtId="1" fontId="29" fillId="0" borderId="2" xfId="4" applyNumberFormat="1" applyFont="1" applyBorder="1" applyAlignment="1" applyProtection="1">
      <alignment horizontal="center" vertical="center" wrapText="1"/>
      <protection locked="0"/>
    </xf>
    <xf numFmtId="1" fontId="29" fillId="0" borderId="3" xfId="4" applyNumberFormat="1" applyFont="1" applyBorder="1" applyAlignment="1" applyProtection="1">
      <alignment horizontal="center" vertical="center" wrapText="1"/>
      <protection locked="0"/>
    </xf>
    <xf numFmtId="1" fontId="29" fillId="0" borderId="4" xfId="4" applyNumberFormat="1" applyFont="1" applyBorder="1" applyAlignment="1" applyProtection="1">
      <alignment horizontal="center" vertical="center" wrapText="1"/>
      <protection locked="0"/>
    </xf>
    <xf numFmtId="0" fontId="23" fillId="8" borderId="1" xfId="4" applyFont="1" applyFill="1" applyBorder="1" applyAlignment="1" applyProtection="1">
      <alignment horizontal="left" vertical="center" wrapText="1"/>
      <protection locked="0"/>
    </xf>
    <xf numFmtId="0" fontId="59" fillId="8" borderId="1" xfId="4" applyFont="1" applyFill="1" applyBorder="1" applyAlignment="1" applyProtection="1">
      <alignment horizontal="center" vertical="center" textRotation="90" wrapText="1"/>
      <protection locked="0"/>
    </xf>
    <xf numFmtId="1" fontId="29" fillId="0" borderId="1" xfId="3" applyNumberFormat="1" applyFont="1" applyFill="1" applyBorder="1" applyAlignment="1">
      <alignment horizontal="center" vertical="center" wrapText="1"/>
    </xf>
    <xf numFmtId="9" fontId="29" fillId="0" borderId="1" xfId="0" applyNumberFormat="1" applyFont="1" applyBorder="1" applyAlignment="1">
      <alignment horizontal="center" vertical="center" wrapText="1" readingOrder="1"/>
    </xf>
    <xf numFmtId="0" fontId="9" fillId="4" borderId="0" xfId="5" applyFont="1" applyFill="1" applyAlignment="1">
      <alignment horizontal="center" vertical="center"/>
    </xf>
    <xf numFmtId="0" fontId="9" fillId="4" borderId="28" xfId="5" applyFont="1" applyFill="1" applyBorder="1" applyAlignment="1">
      <alignment horizontal="center" vertical="center"/>
    </xf>
    <xf numFmtId="0" fontId="17" fillId="5" borderId="6" xfId="5" applyFont="1" applyFill="1" applyBorder="1" applyAlignment="1">
      <alignment horizontal="center" vertical="center" wrapText="1"/>
    </xf>
    <xf numFmtId="0" fontId="63" fillId="8" borderId="6" xfId="5" applyFont="1" applyFill="1" applyBorder="1" applyAlignment="1">
      <alignment horizontal="center" vertical="top" wrapText="1"/>
    </xf>
    <xf numFmtId="0" fontId="23" fillId="8" borderId="6" xfId="4" applyFont="1" applyFill="1" applyBorder="1" applyAlignment="1" applyProtection="1">
      <alignment horizontal="center" vertical="top" wrapText="1"/>
      <protection locked="0"/>
    </xf>
    <xf numFmtId="0" fontId="26" fillId="8" borderId="6" xfId="4" applyFont="1" applyFill="1" applyBorder="1" applyAlignment="1" applyProtection="1">
      <alignment horizontal="center" vertical="center" wrapText="1"/>
      <protection locked="0"/>
    </xf>
    <xf numFmtId="0" fontId="26" fillId="0" borderId="6" xfId="5" applyFont="1" applyBorder="1" applyAlignment="1">
      <alignment horizontal="center" vertical="center" wrapText="1"/>
    </xf>
    <xf numFmtId="0" fontId="118" fillId="0" borderId="2" xfId="7" applyNumberFormat="1" applyFont="1" applyFill="1" applyBorder="1" applyAlignment="1">
      <alignment horizontal="center" vertical="center" wrapText="1"/>
    </xf>
    <xf numFmtId="0" fontId="118" fillId="0" borderId="4" xfId="7" applyNumberFormat="1" applyFont="1" applyFill="1" applyBorder="1" applyAlignment="1">
      <alignment horizontal="center" vertical="center" wrapText="1"/>
    </xf>
    <xf numFmtId="1" fontId="26" fillId="0" borderId="33" xfId="5" applyNumberFormat="1" applyFont="1" applyBorder="1" applyAlignment="1">
      <alignment horizontal="center" vertical="center" wrapText="1"/>
    </xf>
    <xf numFmtId="1" fontId="26" fillId="0" borderId="13" xfId="5" applyNumberFormat="1" applyFont="1" applyBorder="1" applyAlignment="1">
      <alignment horizontal="center" vertical="center" wrapText="1"/>
    </xf>
    <xf numFmtId="0" fontId="4" fillId="8" borderId="1" xfId="5" applyFont="1" applyFill="1" applyBorder="1" applyAlignment="1">
      <alignment horizontal="center" vertical="center" textRotation="90" wrapText="1"/>
    </xf>
    <xf numFmtId="0" fontId="4" fillId="8" borderId="2" xfId="7" applyFont="1" applyFill="1" applyBorder="1" applyAlignment="1">
      <alignment horizontal="center" vertical="center" textRotation="90" wrapText="1"/>
    </xf>
    <xf numFmtId="0" fontId="4" fillId="8" borderId="3" xfId="7" applyFont="1" applyFill="1" applyBorder="1" applyAlignment="1">
      <alignment horizontal="center" vertical="center" textRotation="90" wrapText="1"/>
    </xf>
    <xf numFmtId="0" fontId="4" fillId="8" borderId="4" xfId="7" applyFont="1" applyFill="1" applyBorder="1" applyAlignment="1">
      <alignment horizontal="center" vertical="center" textRotation="90" wrapText="1"/>
    </xf>
    <xf numFmtId="0" fontId="49" fillId="8" borderId="2" xfId="5" applyFont="1" applyFill="1" applyBorder="1" applyAlignment="1">
      <alignment horizontal="center" vertical="center" textRotation="90"/>
    </xf>
    <xf numFmtId="0" fontId="49" fillId="8" borderId="3" xfId="5" applyFont="1" applyFill="1" applyBorder="1" applyAlignment="1">
      <alignment horizontal="center" vertical="center" textRotation="90"/>
    </xf>
    <xf numFmtId="164" fontId="26" fillId="0" borderId="6" xfId="3" applyNumberFormat="1" applyFont="1" applyFill="1" applyBorder="1" applyAlignment="1">
      <alignment horizontal="center" vertical="center" wrapText="1"/>
    </xf>
    <xf numFmtId="164" fontId="26" fillId="0" borderId="9" xfId="3" applyNumberFormat="1" applyFont="1" applyFill="1" applyBorder="1" applyAlignment="1">
      <alignment horizontal="center" vertical="center" wrapText="1"/>
    </xf>
    <xf numFmtId="164" fontId="26" fillId="0" borderId="13" xfId="3" applyNumberFormat="1" applyFont="1" applyFill="1" applyBorder="1" applyAlignment="1">
      <alignment horizontal="center" vertical="center" wrapText="1"/>
    </xf>
    <xf numFmtId="1" fontId="26" fillId="0" borderId="9" xfId="3" applyNumberFormat="1" applyFont="1" applyFill="1" applyBorder="1" applyAlignment="1">
      <alignment horizontal="center" vertical="center" wrapText="1"/>
    </xf>
    <xf numFmtId="1" fontId="26" fillId="0" borderId="13" xfId="3" applyNumberFormat="1" applyFont="1" applyFill="1" applyBorder="1" applyAlignment="1">
      <alignment horizontal="center" vertical="center" wrapText="1"/>
    </xf>
    <xf numFmtId="10" fontId="26" fillId="0" borderId="6" xfId="6" applyNumberFormat="1" applyFont="1" applyFill="1" applyBorder="1" applyAlignment="1" applyProtection="1">
      <alignment horizontal="center" vertical="center" wrapText="1"/>
      <protection locked="0"/>
    </xf>
    <xf numFmtId="0" fontId="26" fillId="0" borderId="6" xfId="0" applyFont="1" applyBorder="1" applyAlignment="1">
      <alignment horizontal="justify" vertical="center" wrapText="1"/>
    </xf>
    <xf numFmtId="164" fontId="118" fillId="0" borderId="1" xfId="3" applyNumberFormat="1" applyFont="1" applyFill="1" applyBorder="1" applyAlignment="1">
      <alignment horizontal="center" vertical="center" wrapText="1"/>
    </xf>
    <xf numFmtId="0" fontId="118" fillId="0" borderId="1" xfId="5" applyFont="1" applyBorder="1" applyAlignment="1">
      <alignment horizontal="center" vertical="center" wrapText="1"/>
    </xf>
    <xf numFmtId="1" fontId="26" fillId="0" borderId="9" xfId="5" applyNumberFormat="1" applyFont="1" applyBorder="1" applyAlignment="1">
      <alignment horizontal="center" vertical="center" wrapText="1"/>
    </xf>
    <xf numFmtId="0" fontId="26" fillId="8" borderId="9" xfId="4" applyFont="1" applyFill="1" applyBorder="1" applyAlignment="1" applyProtection="1">
      <alignment horizontal="center" vertical="center" wrapText="1"/>
      <protection locked="0"/>
    </xf>
    <xf numFmtId="0" fontId="26" fillId="8" borderId="11" xfId="4" applyFont="1" applyFill="1" applyBorder="1" applyAlignment="1" applyProtection="1">
      <alignment horizontal="center" vertical="center" wrapText="1"/>
      <protection locked="0"/>
    </xf>
    <xf numFmtId="0" fontId="26" fillId="8" borderId="13" xfId="4" applyFont="1" applyFill="1" applyBorder="1" applyAlignment="1" applyProtection="1">
      <alignment horizontal="center" vertical="center" wrapText="1"/>
      <protection locked="0"/>
    </xf>
    <xf numFmtId="0" fontId="26" fillId="0" borderId="6" xfId="4" applyFont="1" applyBorder="1" applyAlignment="1" applyProtection="1">
      <alignment horizontal="center" vertical="center" wrapText="1"/>
      <protection locked="0"/>
    </xf>
    <xf numFmtId="0" fontId="118" fillId="0" borderId="1" xfId="0" applyFont="1" applyBorder="1" applyAlignment="1">
      <alignment horizontal="justify" vertical="center" wrapText="1"/>
    </xf>
    <xf numFmtId="0" fontId="118" fillId="0" borderId="1" xfId="7" applyNumberFormat="1" applyFont="1" applyFill="1" applyBorder="1" applyAlignment="1">
      <alignment horizontal="center" vertical="center" wrapText="1"/>
    </xf>
    <xf numFmtId="0" fontId="26" fillId="0" borderId="6" xfId="5" applyFont="1" applyBorder="1" applyAlignment="1">
      <alignment horizontal="left" vertical="center" wrapText="1"/>
    </xf>
    <xf numFmtId="0" fontId="26" fillId="0" borderId="33" xfId="5" applyFont="1" applyBorder="1" applyAlignment="1">
      <alignment horizontal="center" vertical="center" wrapText="1"/>
    </xf>
    <xf numFmtId="0" fontId="26" fillId="0" borderId="11" xfId="5" applyFont="1" applyBorder="1" applyAlignment="1">
      <alignment horizontal="center" vertical="center" wrapText="1"/>
    </xf>
    <xf numFmtId="1" fontId="26" fillId="0" borderId="11" xfId="5" applyNumberFormat="1" applyFont="1" applyBorder="1" applyAlignment="1">
      <alignment horizontal="center" vertical="center" wrapText="1"/>
    </xf>
    <xf numFmtId="0" fontId="26" fillId="0" borderId="9" xfId="4" applyFont="1" applyBorder="1" applyAlignment="1" applyProtection="1">
      <alignment horizontal="left" vertical="center" wrapText="1"/>
      <protection locked="0"/>
    </xf>
    <xf numFmtId="0" fontId="26" fillId="0" borderId="11" xfId="4" applyFont="1" applyBorder="1" applyAlignment="1" applyProtection="1">
      <alignment horizontal="left" vertical="center" wrapText="1"/>
      <protection locked="0"/>
    </xf>
    <xf numFmtId="0" fontId="0" fillId="8" borderId="1" xfId="0" applyFill="1" applyBorder="1" applyAlignment="1">
      <alignment horizontal="center" vertical="center" textRotation="90" wrapText="1"/>
    </xf>
    <xf numFmtId="0" fontId="4" fillId="8" borderId="1" xfId="7" applyFont="1" applyFill="1" applyBorder="1" applyAlignment="1">
      <alignment horizontal="center" vertical="center" textRotation="90" wrapText="1"/>
    </xf>
    <xf numFmtId="0" fontId="26" fillId="0" borderId="6" xfId="0" applyFont="1" applyBorder="1" applyAlignment="1">
      <alignment horizontal="left" vertical="center" wrapText="1"/>
    </xf>
    <xf numFmtId="0" fontId="26" fillId="0" borderId="6" xfId="5" applyFont="1" applyBorder="1" applyAlignment="1">
      <alignment vertical="center" wrapText="1"/>
    </xf>
    <xf numFmtId="0" fontId="26" fillId="0" borderId="9" xfId="5" applyFont="1" applyBorder="1" applyAlignment="1">
      <alignment horizontal="center" vertical="center" wrapText="1"/>
    </xf>
    <xf numFmtId="0" fontId="26" fillId="0" borderId="9" xfId="4" applyFont="1" applyBorder="1" applyAlignment="1" applyProtection="1">
      <alignment horizontal="center" vertical="center" wrapText="1"/>
      <protection locked="0"/>
    </xf>
    <xf numFmtId="0" fontId="26" fillId="0" borderId="11" xfId="4" applyFont="1" applyBorder="1" applyAlignment="1" applyProtection="1">
      <alignment horizontal="center" vertical="center" wrapText="1"/>
      <protection locked="0"/>
    </xf>
    <xf numFmtId="10" fontId="26" fillId="0" borderId="9" xfId="6" applyNumberFormat="1" applyFont="1" applyFill="1" applyBorder="1" applyAlignment="1" applyProtection="1">
      <alignment horizontal="center" vertical="center" wrapText="1"/>
      <protection locked="0"/>
    </xf>
    <xf numFmtId="10" fontId="26" fillId="0" borderId="11" xfId="6" applyNumberFormat="1" applyFont="1" applyFill="1" applyBorder="1" applyAlignment="1" applyProtection="1">
      <alignment horizontal="center" vertical="center" wrapText="1"/>
      <protection locked="0"/>
    </xf>
    <xf numFmtId="1" fontId="26" fillId="0" borderId="6" xfId="5" applyNumberFormat="1" applyFont="1" applyBorder="1" applyAlignment="1">
      <alignment horizontal="center" vertical="center" wrapText="1"/>
    </xf>
    <xf numFmtId="10" fontId="5" fillId="0" borderId="20" xfId="0" applyNumberFormat="1" applyFont="1" applyBorder="1" applyAlignment="1">
      <alignment horizontal="center" vertical="center"/>
    </xf>
    <xf numFmtId="0" fontId="26" fillId="0" borderId="13" xfId="5" applyFont="1" applyBorder="1" applyAlignment="1">
      <alignment horizontal="center" vertical="center" wrapText="1"/>
    </xf>
    <xf numFmtId="0" fontId="26" fillId="0" borderId="13" xfId="4" applyFont="1" applyBorder="1" applyAlignment="1" applyProtection="1">
      <alignment horizontal="center" vertical="center" wrapText="1"/>
      <protection locked="0"/>
    </xf>
    <xf numFmtId="10" fontId="26" fillId="0" borderId="13" xfId="6" applyNumberFormat="1" applyFont="1" applyFill="1" applyBorder="1" applyAlignment="1" applyProtection="1">
      <alignment horizontal="center" vertical="center" wrapText="1"/>
      <protection locked="0"/>
    </xf>
    <xf numFmtId="0" fontId="23" fillId="8" borderId="6" xfId="4" applyFont="1" applyFill="1" applyBorder="1" applyAlignment="1" applyProtection="1">
      <alignment horizontal="center" vertical="center" wrapText="1"/>
      <protection locked="0"/>
    </xf>
    <xf numFmtId="10" fontId="5" fillId="0" borderId="7" xfId="0" applyNumberFormat="1" applyFont="1" applyBorder="1" applyAlignment="1">
      <alignment horizontal="center" vertical="center"/>
    </xf>
    <xf numFmtId="10" fontId="5" fillId="0" borderId="21" xfId="0" applyNumberFormat="1" applyFont="1" applyBorder="1" applyAlignment="1">
      <alignment horizontal="center" vertical="center"/>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10" fontId="5" fillId="0" borderId="5" xfId="0" applyNumberFormat="1" applyFont="1" applyBorder="1" applyAlignment="1">
      <alignment horizontal="center" vertical="center"/>
    </xf>
    <xf numFmtId="0" fontId="26" fillId="0" borderId="6" xfId="0" applyFont="1" applyBorder="1" applyAlignment="1">
      <alignment horizontal="center" vertical="center" wrapText="1"/>
    </xf>
    <xf numFmtId="1" fontId="26" fillId="0" borderId="9" xfId="4" applyNumberFormat="1" applyFont="1" applyBorder="1" applyAlignment="1" applyProtection="1">
      <alignment horizontal="center" vertical="center" wrapText="1"/>
      <protection locked="0"/>
    </xf>
    <xf numFmtId="1" fontId="26" fillId="0" borderId="11" xfId="4" applyNumberFormat="1" applyFont="1" applyBorder="1" applyAlignment="1" applyProtection="1">
      <alignment horizontal="center" vertical="center" wrapText="1"/>
      <protection locked="0"/>
    </xf>
    <xf numFmtId="10" fontId="26" fillId="0" borderId="6" xfId="3" applyNumberFormat="1" applyFont="1" applyFill="1" applyBorder="1" applyAlignment="1">
      <alignment horizontal="center" vertical="center" wrapText="1"/>
    </xf>
    <xf numFmtId="1" fontId="26" fillId="0" borderId="13" xfId="4" applyNumberFormat="1" applyFont="1" applyBorder="1" applyAlignment="1" applyProtection="1">
      <alignment horizontal="center" vertical="center" wrapText="1"/>
      <protection locked="0"/>
    </xf>
    <xf numFmtId="0" fontId="4" fillId="8" borderId="1" xfId="0" applyFont="1" applyFill="1" applyBorder="1" applyAlignment="1">
      <alignment horizontal="center" vertical="center" textRotation="90" wrapText="1"/>
    </xf>
    <xf numFmtId="10" fontId="4" fillId="8" borderId="1" xfId="0" applyNumberFormat="1" applyFont="1" applyFill="1" applyBorder="1" applyAlignment="1">
      <alignment horizontal="center" vertical="center" textRotation="90" wrapText="1"/>
    </xf>
    <xf numFmtId="0" fontId="4" fillId="8" borderId="1" xfId="4" applyFont="1" applyFill="1" applyBorder="1" applyAlignment="1" applyProtection="1">
      <alignment horizontal="center" vertical="center" textRotation="90" wrapText="1"/>
      <protection locked="0"/>
    </xf>
    <xf numFmtId="10" fontId="49" fillId="8" borderId="1" xfId="0" applyNumberFormat="1" applyFont="1" applyFill="1" applyBorder="1" applyAlignment="1">
      <alignment horizontal="center" vertical="center"/>
    </xf>
    <xf numFmtId="0" fontId="49" fillId="8" borderId="1" xfId="0" applyFont="1" applyFill="1" applyBorder="1" applyAlignment="1">
      <alignment horizontal="center" vertical="center"/>
    </xf>
    <xf numFmtId="9" fontId="26" fillId="0" borderId="9" xfId="0" applyNumberFormat="1" applyFont="1" applyBorder="1" applyAlignment="1">
      <alignment horizontal="center" vertical="center" wrapText="1"/>
    </xf>
    <xf numFmtId="9" fontId="26" fillId="0" borderId="11" xfId="0" applyNumberFormat="1" applyFont="1" applyBorder="1" applyAlignment="1">
      <alignment horizontal="center" vertical="center" wrapText="1"/>
    </xf>
    <xf numFmtId="1" fontId="26" fillId="0" borderId="9" xfId="0" applyNumberFormat="1" applyFont="1" applyBorder="1" applyAlignment="1">
      <alignment horizontal="center" vertical="center" wrapText="1"/>
    </xf>
    <xf numFmtId="1" fontId="26" fillId="0" borderId="11"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0" fontId="72" fillId="8" borderId="1" xfId="2" applyFont="1" applyFill="1" applyBorder="1" applyAlignment="1">
      <alignment horizontal="center" vertical="center" wrapText="1"/>
    </xf>
    <xf numFmtId="0" fontId="72" fillId="8" borderId="27" xfId="2" applyFont="1" applyFill="1" applyBorder="1" applyAlignment="1">
      <alignment horizontal="center" vertical="center" wrapText="1"/>
    </xf>
    <xf numFmtId="0" fontId="42" fillId="8" borderId="6" xfId="0" applyFont="1" applyFill="1" applyBorder="1" applyAlignment="1">
      <alignment horizontal="center" vertical="center" wrapText="1"/>
    </xf>
    <xf numFmtId="0" fontId="48" fillId="8" borderId="14" xfId="0" applyFont="1" applyFill="1" applyBorder="1" applyAlignment="1">
      <alignment horizontal="center" vertical="center" wrapText="1"/>
    </xf>
    <xf numFmtId="0" fontId="48" fillId="8" borderId="1" xfId="0" applyFont="1" applyFill="1" applyBorder="1" applyAlignment="1">
      <alignment horizontal="center" vertical="center" wrapText="1"/>
    </xf>
    <xf numFmtId="1" fontId="48" fillId="8" borderId="1" xfId="0" applyNumberFormat="1" applyFont="1" applyFill="1" applyBorder="1" applyAlignment="1">
      <alignment horizontal="center" vertical="center" wrapText="1"/>
    </xf>
    <xf numFmtId="0" fontId="47" fillId="8" borderId="2" xfId="0" applyFont="1" applyFill="1" applyBorder="1" applyAlignment="1">
      <alignment horizontal="center" vertical="center" textRotation="90"/>
    </xf>
    <xf numFmtId="0" fontId="47" fillId="8" borderId="3" xfId="0" applyFont="1" applyFill="1" applyBorder="1" applyAlignment="1">
      <alignment horizontal="center" vertical="center" textRotation="90"/>
    </xf>
    <xf numFmtId="0" fontId="47" fillId="8" borderId="4" xfId="0" applyFont="1" applyFill="1" applyBorder="1" applyAlignment="1">
      <alignment horizontal="center" vertical="center" textRotation="90"/>
    </xf>
    <xf numFmtId="0" fontId="48" fillId="0" borderId="6" xfId="0" applyFont="1" applyBorder="1" applyAlignment="1">
      <alignment horizontal="left" vertical="center" wrapText="1"/>
    </xf>
    <xf numFmtId="10" fontId="48" fillId="8" borderId="1" xfId="2" applyNumberFormat="1" applyFont="1" applyFill="1" applyBorder="1" applyAlignment="1">
      <alignment horizontal="center" vertical="center" wrapText="1"/>
    </xf>
    <xf numFmtId="10" fontId="48" fillId="8" borderId="9" xfId="2" applyNumberFormat="1" applyFont="1" applyFill="1" applyBorder="1" applyAlignment="1">
      <alignment horizontal="center" vertical="center" wrapText="1"/>
    </xf>
    <xf numFmtId="10" fontId="48" fillId="8" borderId="11" xfId="2" applyNumberFormat="1" applyFont="1" applyFill="1" applyBorder="1" applyAlignment="1">
      <alignment horizontal="center" vertical="center" wrapText="1"/>
    </xf>
    <xf numFmtId="10" fontId="48" fillId="8" borderId="13" xfId="2" applyNumberFormat="1" applyFont="1" applyFill="1" applyBorder="1" applyAlignment="1">
      <alignment horizontal="center" vertical="center" wrapText="1"/>
    </xf>
    <xf numFmtId="0" fontId="48" fillId="0" borderId="13" xfId="0" applyFont="1" applyBorder="1" applyAlignment="1">
      <alignment horizontal="left" vertical="center" wrapText="1"/>
    </xf>
    <xf numFmtId="0" fontId="48" fillId="8" borderId="14" xfId="0" applyFont="1" applyFill="1" applyBorder="1" applyAlignment="1">
      <alignment horizontal="left" vertical="center" wrapText="1"/>
    </xf>
    <xf numFmtId="1" fontId="48" fillId="8" borderId="9" xfId="0" applyNumberFormat="1" applyFont="1" applyFill="1" applyBorder="1" applyAlignment="1">
      <alignment horizontal="center" vertical="center" wrapText="1"/>
    </xf>
    <xf numFmtId="1" fontId="48" fillId="8" borderId="11" xfId="0" applyNumberFormat="1" applyFont="1" applyFill="1" applyBorder="1" applyAlignment="1">
      <alignment horizontal="center" vertical="center" wrapText="1"/>
    </xf>
    <xf numFmtId="1" fontId="48" fillId="8" borderId="13" xfId="0" applyNumberFormat="1" applyFont="1" applyFill="1" applyBorder="1" applyAlignment="1">
      <alignment horizontal="center" vertical="center" wrapText="1"/>
    </xf>
    <xf numFmtId="0" fontId="48" fillId="0" borderId="6" xfId="0" applyFont="1" applyBorder="1" applyAlignment="1">
      <alignment vertical="center" wrapText="1"/>
    </xf>
    <xf numFmtId="10" fontId="48" fillId="0" borderId="6" xfId="0" applyNumberFormat="1" applyFont="1" applyBorder="1" applyAlignment="1">
      <alignment horizontal="center" vertical="center" wrapText="1"/>
    </xf>
    <xf numFmtId="0" fontId="48" fillId="0" borderId="6" xfId="0" applyFont="1" applyBorder="1" applyAlignment="1">
      <alignment horizontal="center" vertical="center" wrapText="1"/>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33" fillId="4" borderId="0" xfId="0" applyFont="1" applyFill="1" applyAlignment="1">
      <alignment horizontal="center" vertical="center"/>
    </xf>
    <xf numFmtId="0" fontId="32" fillId="5" borderId="6" xfId="0" applyFont="1" applyFill="1" applyBorder="1" applyAlignment="1">
      <alignment horizontal="center" vertical="center" wrapText="1"/>
    </xf>
    <xf numFmtId="0" fontId="48" fillId="0" borderId="9" xfId="0" applyFont="1" applyBorder="1" applyAlignment="1">
      <alignment horizontal="left" vertical="center" wrapText="1"/>
    </xf>
    <xf numFmtId="0" fontId="48" fillId="0" borderId="6" xfId="2" applyFont="1" applyFill="1" applyBorder="1" applyAlignment="1">
      <alignment horizontal="left" vertical="center" wrapText="1"/>
    </xf>
    <xf numFmtId="0" fontId="48" fillId="0" borderId="9" xfId="2" applyFont="1" applyFill="1" applyBorder="1" applyAlignment="1">
      <alignment horizontal="left" vertical="center" wrapText="1"/>
    </xf>
    <xf numFmtId="0" fontId="48" fillId="0" borderId="1" xfId="0" applyFont="1" applyBorder="1" applyAlignment="1">
      <alignment horizontal="left" vertical="center" wrapText="1"/>
    </xf>
    <xf numFmtId="0" fontId="48" fillId="0" borderId="2" xfId="0" applyFont="1" applyBorder="1" applyAlignment="1">
      <alignment vertical="center" wrapText="1"/>
    </xf>
    <xf numFmtId="0" fontId="48" fillId="0" borderId="4" xfId="0" applyFont="1" applyBorder="1" applyAlignment="1">
      <alignment vertical="center" wrapText="1"/>
    </xf>
    <xf numFmtId="0" fontId="48" fillId="8" borderId="10" xfId="0" applyFont="1" applyFill="1" applyBorder="1" applyAlignment="1">
      <alignment horizontal="center" vertical="center" wrapText="1"/>
    </xf>
    <xf numFmtId="0" fontId="48" fillId="8" borderId="16" xfId="0" applyFont="1" applyFill="1" applyBorder="1" applyAlignment="1">
      <alignment horizontal="center" vertical="center" wrapText="1"/>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8" fillId="8" borderId="4" xfId="0" applyFont="1" applyFill="1" applyBorder="1" applyAlignment="1">
      <alignment horizontal="center" vertical="center" wrapText="1"/>
    </xf>
    <xf numFmtId="1" fontId="48" fillId="8" borderId="2" xfId="0" applyNumberFormat="1" applyFont="1" applyFill="1" applyBorder="1" applyAlignment="1">
      <alignment horizontal="center" vertical="center" wrapText="1"/>
    </xf>
    <xf numFmtId="1" fontId="48" fillId="8" borderId="3" xfId="0" applyNumberFormat="1" applyFont="1" applyFill="1" applyBorder="1" applyAlignment="1">
      <alignment horizontal="center" vertical="center" wrapText="1"/>
    </xf>
    <xf numFmtId="1" fontId="48" fillId="8" borderId="4" xfId="0" applyNumberFormat="1" applyFont="1" applyFill="1" applyBorder="1" applyAlignment="1">
      <alignment horizontal="center" vertical="center" wrapText="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10" fontId="48" fillId="0" borderId="2" xfId="0" applyNumberFormat="1" applyFont="1" applyBorder="1" applyAlignment="1">
      <alignment horizontal="center" vertical="center" wrapText="1"/>
    </xf>
    <xf numFmtId="10" fontId="48" fillId="0" borderId="3" xfId="0" applyNumberFormat="1" applyFont="1" applyBorder="1" applyAlignment="1">
      <alignment horizontal="center" vertical="center" wrapText="1"/>
    </xf>
    <xf numFmtId="10" fontId="48" fillId="0" borderId="4" xfId="0" applyNumberFormat="1" applyFont="1" applyBorder="1" applyAlignment="1">
      <alignment horizontal="center"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2" fillId="8" borderId="6" xfId="2" applyFont="1" applyFill="1" applyBorder="1" applyAlignment="1">
      <alignment horizontal="center" vertical="center" wrapText="1"/>
    </xf>
    <xf numFmtId="0" fontId="48" fillId="0" borderId="4" xfId="0" applyFont="1" applyBorder="1" applyAlignment="1">
      <alignment horizontal="left" vertical="center" wrapText="1"/>
    </xf>
    <xf numFmtId="0" fontId="48" fillId="8" borderId="42" xfId="0" applyFont="1" applyFill="1" applyBorder="1" applyAlignment="1">
      <alignment horizontal="center" vertical="center" wrapText="1" readingOrder="1"/>
    </xf>
    <xf numFmtId="0" fontId="48" fillId="8" borderId="43" xfId="0" applyFont="1" applyFill="1" applyBorder="1" applyAlignment="1">
      <alignment horizontal="center" vertical="center" wrapText="1" readingOrder="1"/>
    </xf>
    <xf numFmtId="0" fontId="48" fillId="8" borderId="116" xfId="0" applyFont="1" applyFill="1" applyBorder="1" applyAlignment="1">
      <alignment horizontal="center" vertical="center" wrapText="1" readingOrder="1"/>
    </xf>
    <xf numFmtId="0" fontId="48" fillId="0" borderId="9" xfId="0" applyFont="1" applyBorder="1" applyAlignment="1">
      <alignment vertical="center" wrapText="1" readingOrder="1"/>
    </xf>
    <xf numFmtId="0" fontId="48" fillId="0" borderId="11" xfId="0" applyFont="1" applyBorder="1" applyAlignment="1">
      <alignment vertical="center" wrapText="1" readingOrder="1"/>
    </xf>
    <xf numFmtId="0" fontId="48" fillId="0" borderId="35" xfId="0" applyFont="1" applyBorder="1" applyAlignment="1">
      <alignment vertical="center" wrapText="1" readingOrder="1"/>
    </xf>
    <xf numFmtId="0" fontId="48" fillId="0" borderId="117"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116" xfId="0" applyFont="1" applyBorder="1" applyAlignment="1">
      <alignment horizontal="center" vertical="center" wrapText="1"/>
    </xf>
    <xf numFmtId="10" fontId="48" fillId="0" borderId="1" xfId="0" applyNumberFormat="1" applyFont="1" applyBorder="1" applyAlignment="1">
      <alignment horizontal="center" vertical="center" wrapText="1" readingOrder="1"/>
    </xf>
    <xf numFmtId="0" fontId="48" fillId="0" borderId="1" xfId="2" applyFont="1" applyFill="1" applyBorder="1" applyAlignment="1">
      <alignment vertical="center" wrapText="1"/>
    </xf>
    <xf numFmtId="0" fontId="48" fillId="0" borderId="7" xfId="2" applyFont="1" applyFill="1" applyBorder="1" applyAlignment="1">
      <alignment vertical="center" wrapText="1"/>
    </xf>
    <xf numFmtId="0" fontId="48" fillId="0" borderId="21" xfId="2" applyFont="1" applyFill="1" applyBorder="1" applyAlignment="1">
      <alignment vertical="center" wrapText="1"/>
    </xf>
    <xf numFmtId="0" fontId="48" fillId="8" borderId="3" xfId="0" applyFont="1" applyFill="1" applyBorder="1" applyAlignment="1">
      <alignment horizontal="center" vertical="center" wrapText="1" readingOrder="1"/>
    </xf>
    <xf numFmtId="0" fontId="48" fillId="8" borderId="4" xfId="0" applyFont="1" applyFill="1" applyBorder="1" applyAlignment="1">
      <alignment horizontal="center" vertical="center" wrapText="1" readingOrder="1"/>
    </xf>
    <xf numFmtId="0" fontId="48" fillId="0" borderId="1" xfId="0" applyFont="1" applyBorder="1" applyAlignment="1">
      <alignment vertical="center" wrapText="1" readingOrder="1"/>
    </xf>
    <xf numFmtId="0" fontId="48" fillId="0" borderId="20" xfId="2" applyFont="1" applyFill="1" applyBorder="1" applyAlignment="1">
      <alignment vertical="center" wrapText="1"/>
    </xf>
    <xf numFmtId="0" fontId="42" fillId="8" borderId="9" xfId="0" applyFont="1" applyFill="1" applyBorder="1" applyAlignment="1">
      <alignment horizontal="center" vertical="center" wrapText="1" readingOrder="1"/>
    </xf>
    <xf numFmtId="0" fontId="42" fillId="8" borderId="11" xfId="0" applyFont="1" applyFill="1" applyBorder="1" applyAlignment="1">
      <alignment horizontal="center" vertical="center" wrapText="1" readingOrder="1"/>
    </xf>
    <xf numFmtId="0" fontId="42" fillId="8" borderId="13" xfId="0" applyFont="1" applyFill="1" applyBorder="1" applyAlignment="1">
      <alignment horizontal="center" vertical="center" wrapText="1" readingOrder="1"/>
    </xf>
    <xf numFmtId="0" fontId="48" fillId="8" borderId="9" xfId="0" applyFont="1" applyFill="1" applyBorder="1" applyAlignment="1">
      <alignment horizontal="center" vertical="center" wrapText="1" readingOrder="1"/>
    </xf>
    <xf numFmtId="0" fontId="48" fillId="8" borderId="11" xfId="0" applyFont="1" applyFill="1" applyBorder="1" applyAlignment="1">
      <alignment horizontal="center" vertical="center" wrapText="1" readingOrder="1"/>
    </xf>
    <xf numFmtId="0" fontId="48" fillId="8" borderId="13" xfId="0" applyFont="1" applyFill="1" applyBorder="1" applyAlignment="1">
      <alignment horizontal="center" vertical="center" wrapText="1" readingOrder="1"/>
    </xf>
    <xf numFmtId="0" fontId="48" fillId="0" borderId="40" xfId="0" applyFont="1" applyBorder="1" applyAlignment="1">
      <alignment horizontal="center" vertical="center" wrapText="1" readingOrder="1"/>
    </xf>
    <xf numFmtId="0" fontId="48" fillId="0" borderId="34" xfId="0" applyFont="1" applyBorder="1" applyAlignment="1">
      <alignment horizontal="center" vertical="center" wrapText="1" readingOrder="1"/>
    </xf>
    <xf numFmtId="0" fontId="48" fillId="0" borderId="41" xfId="0" applyFont="1" applyBorder="1" applyAlignment="1">
      <alignment horizontal="center" vertical="center" wrapText="1" readingOrder="1"/>
    </xf>
    <xf numFmtId="0" fontId="48" fillId="0" borderId="42" xfId="0" applyFont="1" applyBorder="1" applyAlignment="1">
      <alignment horizontal="center" vertical="center" wrapText="1" readingOrder="1"/>
    </xf>
    <xf numFmtId="0" fontId="48" fillId="0" borderId="43" xfId="0" applyFont="1" applyBorder="1" applyAlignment="1">
      <alignment horizontal="center" vertical="center" wrapText="1" readingOrder="1"/>
    </xf>
    <xf numFmtId="0" fontId="48" fillId="0" borderId="44" xfId="0" applyFont="1" applyBorder="1" applyAlignment="1">
      <alignment horizontal="center" vertical="center" wrapText="1" readingOrder="1"/>
    </xf>
    <xf numFmtId="0" fontId="48" fillId="0" borderId="9" xfId="0" applyFont="1" applyBorder="1" applyAlignment="1">
      <alignment horizontal="center" vertical="center" wrapText="1" readingOrder="1"/>
    </xf>
    <xf numFmtId="0" fontId="48" fillId="0" borderId="11" xfId="0" applyFont="1" applyBorder="1" applyAlignment="1">
      <alignment horizontal="center" vertical="center" wrapText="1" readingOrder="1"/>
    </xf>
    <xf numFmtId="0" fontId="48" fillId="0" borderId="13" xfId="0" applyFont="1" applyBorder="1" applyAlignment="1">
      <alignment horizontal="center" vertical="center" wrapText="1" readingOrder="1"/>
    </xf>
    <xf numFmtId="0" fontId="48" fillId="8" borderId="2" xfId="0" applyFont="1" applyFill="1" applyBorder="1" applyAlignment="1">
      <alignment horizontal="left" vertical="center" wrapText="1"/>
    </xf>
    <xf numFmtId="0" fontId="48" fillId="8" borderId="4" xfId="0" applyFont="1" applyFill="1" applyBorder="1" applyAlignment="1">
      <alignment horizontal="left" vertical="center" wrapText="1"/>
    </xf>
    <xf numFmtId="10" fontId="48" fillId="0" borderId="46" xfId="0" applyNumberFormat="1" applyFont="1" applyBorder="1" applyAlignment="1">
      <alignment horizontal="center" vertical="center" wrapText="1" readingOrder="1"/>
    </xf>
    <xf numFmtId="10" fontId="48" fillId="0" borderId="34" xfId="0" applyNumberFormat="1" applyFont="1" applyBorder="1" applyAlignment="1">
      <alignment horizontal="center" vertical="center" wrapText="1" readingOrder="1"/>
    </xf>
    <xf numFmtId="10" fontId="48" fillId="0" borderId="41" xfId="0" applyNumberFormat="1" applyFont="1" applyBorder="1" applyAlignment="1">
      <alignment horizontal="center" vertical="center" wrapText="1" readingOrder="1"/>
    </xf>
    <xf numFmtId="0" fontId="48" fillId="0" borderId="1" xfId="0" applyFont="1" applyBorder="1" applyAlignment="1">
      <alignment horizontal="left" vertical="center" wrapText="1" readingOrder="1"/>
    </xf>
    <xf numFmtId="0" fontId="48" fillId="0" borderId="6" xfId="0" applyFont="1" applyBorder="1" applyAlignment="1">
      <alignment vertical="center" wrapText="1" readingOrder="1"/>
    </xf>
    <xf numFmtId="10" fontId="48" fillId="0" borderId="9" xfId="0" applyNumberFormat="1" applyFont="1" applyBorder="1" applyAlignment="1">
      <alignment horizontal="center" vertical="center" wrapText="1" readingOrder="1"/>
    </xf>
    <xf numFmtId="0" fontId="48" fillId="8" borderId="2" xfId="0" applyFont="1" applyFill="1" applyBorder="1" applyAlignment="1">
      <alignment vertical="top" wrapText="1"/>
    </xf>
    <xf numFmtId="0" fontId="48" fillId="8" borderId="3" xfId="0" applyFont="1" applyFill="1" applyBorder="1" applyAlignment="1">
      <alignment vertical="top" wrapText="1"/>
    </xf>
    <xf numFmtId="0" fontId="48" fillId="0" borderId="1" xfId="0" applyFont="1" applyBorder="1" applyAlignment="1">
      <alignment horizontal="center" vertical="center" wrapText="1" readingOrder="1"/>
    </xf>
    <xf numFmtId="0" fontId="48" fillId="0" borderId="6" xfId="0" applyFont="1" applyBorder="1" applyAlignment="1">
      <alignment horizontal="left" vertical="center" wrapText="1" readingOrder="1"/>
    </xf>
    <xf numFmtId="0" fontId="48" fillId="0" borderId="1" xfId="0" applyFont="1" applyBorder="1" applyAlignment="1">
      <alignment horizontal="center" vertical="center" wrapText="1"/>
    </xf>
    <xf numFmtId="9" fontId="48" fillId="0" borderId="1" xfId="0" applyNumberFormat="1" applyFont="1" applyBorder="1" applyAlignment="1">
      <alignment horizontal="center" vertical="center" wrapText="1"/>
    </xf>
    <xf numFmtId="0" fontId="48" fillId="0" borderId="1" xfId="0" applyFont="1" applyBorder="1" applyAlignment="1">
      <alignment vertical="center" wrapText="1"/>
    </xf>
    <xf numFmtId="9" fontId="48" fillId="8" borderId="14" xfId="1" applyFont="1" applyFill="1" applyBorder="1" applyAlignment="1">
      <alignment horizontal="center" vertical="center" wrapText="1"/>
    </xf>
    <xf numFmtId="9" fontId="127" fillId="8" borderId="40" xfId="1" applyFont="1" applyFill="1" applyBorder="1" applyAlignment="1">
      <alignment horizontal="center" vertical="center" wrapText="1"/>
    </xf>
    <xf numFmtId="9" fontId="127" fillId="8" borderId="34" xfId="1" applyFont="1" applyFill="1" applyBorder="1" applyAlignment="1">
      <alignment horizontal="center" vertical="center" wrapText="1"/>
    </xf>
    <xf numFmtId="9" fontId="127" fillId="8" borderId="110" xfId="1" applyFont="1" applyFill="1" applyBorder="1" applyAlignment="1">
      <alignment horizontal="center" vertical="center" wrapText="1"/>
    </xf>
    <xf numFmtId="0" fontId="104" fillId="0" borderId="117" xfId="0" applyFont="1" applyBorder="1" applyAlignment="1">
      <alignment horizontal="center" vertical="center" wrapText="1" readingOrder="1"/>
    </xf>
    <xf numFmtId="0" fontId="48" fillId="0" borderId="116" xfId="0" applyFont="1" applyBorder="1" applyAlignment="1">
      <alignment horizontal="center" vertical="center" wrapText="1" readingOrder="1"/>
    </xf>
    <xf numFmtId="0" fontId="127" fillId="0" borderId="33" xfId="0" applyFont="1" applyBorder="1" applyAlignment="1">
      <alignment horizontal="center" vertical="center" wrapText="1" readingOrder="1"/>
    </xf>
    <xf numFmtId="0" fontId="127" fillId="0" borderId="11" xfId="0" applyFont="1" applyBorder="1" applyAlignment="1">
      <alignment horizontal="center" vertical="center" wrapText="1" readingOrder="1"/>
    </xf>
    <xf numFmtId="0" fontId="127" fillId="0" borderId="35" xfId="0" applyFont="1" applyBorder="1" applyAlignment="1">
      <alignment horizontal="center" vertical="center" wrapText="1" readingOrder="1"/>
    </xf>
    <xf numFmtId="0" fontId="42" fillId="8" borderId="9" xfId="2" applyFont="1" applyFill="1" applyBorder="1" applyAlignment="1">
      <alignment horizontal="center" vertical="center" wrapText="1"/>
    </xf>
    <xf numFmtId="0" fontId="42" fillId="8" borderId="11" xfId="2" applyFont="1" applyFill="1" applyBorder="1" applyAlignment="1">
      <alignment horizontal="center" vertical="center" wrapText="1"/>
    </xf>
    <xf numFmtId="9" fontId="48" fillId="0" borderId="1" xfId="1" applyFont="1" applyFill="1" applyBorder="1" applyAlignment="1">
      <alignment horizontal="left" vertical="center" wrapText="1"/>
    </xf>
    <xf numFmtId="1" fontId="48" fillId="8" borderId="1" xfId="1" applyNumberFormat="1" applyFont="1" applyFill="1" applyBorder="1" applyAlignment="1">
      <alignment horizontal="center" vertical="center" wrapText="1"/>
    </xf>
    <xf numFmtId="0" fontId="48" fillId="8" borderId="14" xfId="2" applyFont="1" applyFill="1" applyBorder="1" applyAlignment="1">
      <alignment horizontal="center" vertical="center" wrapText="1"/>
    </xf>
    <xf numFmtId="9" fontId="48" fillId="0" borderId="6" xfId="1" applyFont="1" applyFill="1" applyBorder="1" applyAlignment="1">
      <alignment horizontal="center" vertical="center" wrapText="1"/>
    </xf>
    <xf numFmtId="1" fontId="48" fillId="8" borderId="9" xfId="1" applyNumberFormat="1" applyFont="1" applyFill="1" applyBorder="1" applyAlignment="1">
      <alignment horizontal="center" vertical="center" wrapText="1"/>
    </xf>
    <xf numFmtId="1" fontId="48" fillId="8" borderId="11" xfId="1" applyNumberFormat="1" applyFont="1" applyFill="1" applyBorder="1" applyAlignment="1">
      <alignment horizontal="center" vertical="center" wrapText="1"/>
    </xf>
    <xf numFmtId="1" fontId="48" fillId="8" borderId="13" xfId="1" applyNumberFormat="1" applyFont="1" applyFill="1" applyBorder="1" applyAlignment="1">
      <alignment horizontal="center" vertical="center" wrapText="1"/>
    </xf>
    <xf numFmtId="10" fontId="48" fillId="0" borderId="11" xfId="0" applyNumberFormat="1" applyFont="1" applyBorder="1" applyAlignment="1">
      <alignment horizontal="center" vertical="center" wrapText="1" readingOrder="1"/>
    </xf>
    <xf numFmtId="10" fontId="48" fillId="0" borderId="13" xfId="0" applyNumberFormat="1" applyFont="1" applyBorder="1" applyAlignment="1">
      <alignment horizontal="center" vertical="center" wrapText="1" readingOrder="1"/>
    </xf>
    <xf numFmtId="0" fontId="48" fillId="0" borderId="9" xfId="0" applyFont="1" applyBorder="1" applyAlignment="1">
      <alignment horizontal="left" vertical="center" wrapText="1" readingOrder="1"/>
    </xf>
    <xf numFmtId="0" fontId="48" fillId="0" borderId="13" xfId="0" applyFont="1" applyBorder="1" applyAlignment="1">
      <alignment horizontal="left" vertical="center" wrapText="1" readingOrder="1"/>
    </xf>
    <xf numFmtId="0" fontId="48" fillId="0" borderId="6" xfId="0" applyFont="1" applyBorder="1" applyAlignment="1">
      <alignment horizontal="left" vertical="top" wrapText="1" readingOrder="1"/>
    </xf>
    <xf numFmtId="9" fontId="48" fillId="8" borderId="9" xfId="1" applyFont="1" applyFill="1" applyBorder="1" applyAlignment="1">
      <alignment horizontal="center" vertical="center" wrapText="1"/>
    </xf>
    <xf numFmtId="9" fontId="48" fillId="8" borderId="11" xfId="1" applyFont="1" applyFill="1" applyBorder="1" applyAlignment="1">
      <alignment horizontal="center" vertical="center" wrapText="1"/>
    </xf>
    <xf numFmtId="9" fontId="48" fillId="8" borderId="13" xfId="1" applyFont="1" applyFill="1" applyBorder="1" applyAlignment="1">
      <alignment horizontal="center" vertical="center" wrapText="1"/>
    </xf>
    <xf numFmtId="9" fontId="48" fillId="0" borderId="9" xfId="1" applyFont="1" applyFill="1" applyBorder="1" applyAlignment="1">
      <alignment horizontal="center" vertical="center" wrapText="1"/>
    </xf>
    <xf numFmtId="9" fontId="48" fillId="0" borderId="11" xfId="1" applyFont="1" applyFill="1" applyBorder="1" applyAlignment="1">
      <alignment horizontal="center" vertical="center" wrapText="1"/>
    </xf>
    <xf numFmtId="9" fontId="48" fillId="0" borderId="13" xfId="1" applyFont="1" applyFill="1" applyBorder="1" applyAlignment="1">
      <alignment horizontal="center" vertical="center" wrapText="1"/>
    </xf>
    <xf numFmtId="0" fontId="48" fillId="0" borderId="2" xfId="0" applyFont="1" applyBorder="1" applyAlignment="1">
      <alignment horizontal="left" vertical="center" wrapText="1" readingOrder="1"/>
    </xf>
    <xf numFmtId="0" fontId="48" fillId="0" borderId="4" xfId="0" applyFont="1" applyBorder="1" applyAlignment="1">
      <alignment horizontal="left" vertical="center" wrapText="1" readingOrder="1"/>
    </xf>
    <xf numFmtId="0" fontId="48" fillId="0" borderId="5" xfId="0" applyFont="1" applyBorder="1" applyAlignment="1">
      <alignment horizontal="left" vertical="center" wrapText="1" readingOrder="1"/>
    </xf>
    <xf numFmtId="9" fontId="48" fillId="0" borderId="9" xfId="0" applyNumberFormat="1" applyFont="1" applyBorder="1" applyAlignment="1">
      <alignment horizontal="left" vertical="center" wrapText="1"/>
    </xf>
    <xf numFmtId="9" fontId="48" fillId="0" borderId="11" xfId="0" applyNumberFormat="1" applyFont="1" applyBorder="1" applyAlignment="1">
      <alignment horizontal="left" vertical="center" wrapText="1"/>
    </xf>
    <xf numFmtId="9" fontId="48" fillId="8" borderId="14" xfId="0" applyNumberFormat="1" applyFont="1" applyFill="1" applyBorder="1" applyAlignment="1">
      <alignment horizontal="center" vertical="center" wrapText="1"/>
    </xf>
    <xf numFmtId="9" fontId="48" fillId="0" borderId="6" xfId="0" applyNumberFormat="1" applyFont="1" applyBorder="1" applyAlignment="1">
      <alignment horizontal="center" vertical="center" wrapText="1"/>
    </xf>
    <xf numFmtId="0" fontId="48" fillId="0" borderId="33" xfId="0" applyFont="1" applyBorder="1" applyAlignment="1">
      <alignment horizontal="center" vertical="center" wrapText="1" readingOrder="1"/>
    </xf>
    <xf numFmtId="9" fontId="48" fillId="0" borderId="6" xfId="0" applyNumberFormat="1" applyFont="1" applyBorder="1" applyAlignment="1">
      <alignment horizontal="left" vertical="center" wrapText="1"/>
    </xf>
    <xf numFmtId="0" fontId="105" fillId="0" borderId="3" xfId="0" applyFont="1" applyBorder="1" applyAlignment="1">
      <alignment vertical="center" wrapText="1"/>
    </xf>
    <xf numFmtId="0" fontId="105" fillId="0" borderId="4" xfId="0" applyFont="1" applyBorder="1" applyAlignment="1">
      <alignment vertical="center" wrapText="1"/>
    </xf>
    <xf numFmtId="9" fontId="48" fillId="0" borderId="1" xfId="0" applyNumberFormat="1" applyFont="1" applyBorder="1" applyAlignment="1">
      <alignment vertical="center" wrapText="1"/>
    </xf>
    <xf numFmtId="10" fontId="48" fillId="0" borderId="1" xfId="0" applyNumberFormat="1" applyFont="1" applyBorder="1" applyAlignment="1">
      <alignment horizontal="center" vertical="center" wrapText="1"/>
    </xf>
    <xf numFmtId="0" fontId="48" fillId="0" borderId="1" xfId="0" applyFont="1" applyBorder="1" applyAlignment="1">
      <alignment vertical="top" wrapText="1"/>
    </xf>
    <xf numFmtId="9" fontId="48" fillId="0" borderId="33" xfId="0" applyNumberFormat="1" applyFont="1" applyBorder="1" applyAlignment="1">
      <alignment horizontal="left" vertical="center" wrapText="1"/>
    </xf>
    <xf numFmtId="9" fontId="48" fillId="0" borderId="13" xfId="0" applyNumberFormat="1" applyFont="1" applyBorder="1" applyAlignment="1">
      <alignment horizontal="left" vertical="center" wrapText="1"/>
    </xf>
    <xf numFmtId="0" fontId="75" fillId="8" borderId="2" xfId="5" applyFont="1" applyFill="1" applyBorder="1" applyAlignment="1">
      <alignment horizontal="center" vertical="center" textRotation="90" wrapText="1"/>
    </xf>
    <xf numFmtId="0" fontId="75" fillId="8" borderId="3" xfId="5" applyFont="1" applyFill="1" applyBorder="1" applyAlignment="1">
      <alignment horizontal="center" vertical="center" textRotation="90" wrapText="1"/>
    </xf>
    <xf numFmtId="0" fontId="75" fillId="8" borderId="4" xfId="5" applyFont="1" applyFill="1" applyBorder="1" applyAlignment="1">
      <alignment horizontal="center" vertical="center" textRotation="90" wrapText="1"/>
    </xf>
    <xf numFmtId="10" fontId="49" fillId="8" borderId="2" xfId="0" applyNumberFormat="1" applyFont="1" applyFill="1" applyBorder="1" applyAlignment="1">
      <alignment horizontal="center" vertical="center"/>
    </xf>
    <xf numFmtId="10" fontId="49" fillId="8" borderId="3" xfId="0" applyNumberFormat="1" applyFont="1" applyFill="1" applyBorder="1" applyAlignment="1">
      <alignment horizontal="center" vertical="center"/>
    </xf>
    <xf numFmtId="10" fontId="49" fillId="8" borderId="4" xfId="0" applyNumberFormat="1" applyFont="1" applyFill="1" applyBorder="1" applyAlignment="1">
      <alignment horizontal="center" vertical="center"/>
    </xf>
    <xf numFmtId="10" fontId="49" fillId="0" borderId="2" xfId="0" applyNumberFormat="1" applyFont="1" applyBorder="1" applyAlignment="1">
      <alignment horizontal="center" vertical="center"/>
    </xf>
    <xf numFmtId="10" fontId="49" fillId="0" borderId="3" xfId="0" applyNumberFormat="1" applyFont="1" applyBorder="1" applyAlignment="1">
      <alignment horizontal="center" vertical="center"/>
    </xf>
    <xf numFmtId="10" fontId="49" fillId="0" borderId="4" xfId="0" applyNumberFormat="1" applyFont="1" applyBorder="1" applyAlignment="1">
      <alignment horizontal="center" vertical="center"/>
    </xf>
    <xf numFmtId="1" fontId="29" fillId="0" borderId="9" xfId="0" applyNumberFormat="1" applyFont="1" applyBorder="1" applyAlignment="1">
      <alignment horizontal="center" vertical="center" readingOrder="1"/>
    </xf>
    <xf numFmtId="1" fontId="29" fillId="0" borderId="11" xfId="0" applyNumberFormat="1" applyFont="1" applyBorder="1" applyAlignment="1">
      <alignment horizontal="center" vertical="center" readingOrder="1"/>
    </xf>
    <xf numFmtId="1" fontId="29" fillId="0" borderId="13" xfId="0" applyNumberFormat="1" applyFont="1" applyBorder="1" applyAlignment="1">
      <alignment horizontal="center" vertical="center" readingOrder="1"/>
    </xf>
    <xf numFmtId="0" fontId="29" fillId="0" borderId="4" xfId="0" applyFont="1" applyBorder="1" applyAlignment="1">
      <alignment horizontal="center" vertical="center" wrapText="1" readingOrder="1"/>
    </xf>
    <xf numFmtId="0" fontId="19" fillId="8" borderId="9" xfId="0" applyFont="1" applyFill="1" applyBorder="1" applyAlignment="1">
      <alignment horizontal="center" vertical="center" wrapText="1" readingOrder="1"/>
    </xf>
    <xf numFmtId="0" fontId="19" fillId="8" borderId="11" xfId="0" applyFont="1" applyFill="1" applyBorder="1" applyAlignment="1">
      <alignment horizontal="center" vertical="center" wrapText="1" readingOrder="1"/>
    </xf>
    <xf numFmtId="164" fontId="29" fillId="0" borderId="9" xfId="1" applyNumberFormat="1" applyFont="1" applyBorder="1" applyAlignment="1">
      <alignment horizontal="center" vertical="center" wrapText="1" readingOrder="1"/>
    </xf>
    <xf numFmtId="164" fontId="29" fillId="0" borderId="11" xfId="1" applyNumberFormat="1" applyFont="1" applyBorder="1" applyAlignment="1">
      <alignment horizontal="center" vertical="center" wrapText="1" readingOrder="1"/>
    </xf>
    <xf numFmtId="164" fontId="29" fillId="0" borderId="13" xfId="1" applyNumberFormat="1" applyFont="1" applyBorder="1" applyAlignment="1">
      <alignment horizontal="center" vertical="center" wrapText="1" readingOrder="1"/>
    </xf>
    <xf numFmtId="164" fontId="29" fillId="0" borderId="6" xfId="1" applyNumberFormat="1" applyFont="1" applyBorder="1" applyAlignment="1">
      <alignment horizontal="center" vertical="center" wrapText="1" readingOrder="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6" xfId="0" applyFont="1" applyFill="1" applyBorder="1" applyAlignment="1">
      <alignment horizontal="center" vertical="center" wrapText="1" readingOrder="1"/>
    </xf>
    <xf numFmtId="0" fontId="29" fillId="0" borderId="101" xfId="0" applyFont="1" applyBorder="1" applyAlignment="1">
      <alignment horizontal="center" vertical="center" wrapText="1" readingOrder="1"/>
    </xf>
    <xf numFmtId="0" fontId="29" fillId="0" borderId="102" xfId="0" applyFont="1" applyBorder="1" applyAlignment="1">
      <alignment horizontal="center" vertical="center" wrapText="1" readingOrder="1"/>
    </xf>
    <xf numFmtId="0" fontId="29" fillId="0" borderId="9" xfId="0" applyFont="1" applyBorder="1" applyAlignment="1">
      <alignment horizontal="left" vertical="top" wrapText="1"/>
    </xf>
    <xf numFmtId="0" fontId="29" fillId="0" borderId="11" xfId="0" applyFont="1" applyBorder="1" applyAlignment="1">
      <alignment horizontal="left" vertical="top" wrapText="1"/>
    </xf>
    <xf numFmtId="0" fontId="19" fillId="8" borderId="6" xfId="0" applyFont="1" applyFill="1" applyBorder="1" applyAlignment="1">
      <alignment horizontal="center" vertical="center" wrapText="1"/>
    </xf>
    <xf numFmtId="1" fontId="29" fillId="8" borderId="13" xfId="0" applyNumberFormat="1" applyFont="1" applyFill="1" applyBorder="1" applyAlignment="1">
      <alignment horizontal="center" vertical="center" wrapText="1" readingOrder="1"/>
    </xf>
    <xf numFmtId="10" fontId="29" fillId="0" borderId="6" xfId="0" applyNumberFormat="1" applyFont="1" applyBorder="1" applyAlignment="1">
      <alignment horizontal="center" vertical="center" wrapText="1" indent="1" readingOrder="1"/>
    </xf>
    <xf numFmtId="0" fontId="29" fillId="0" borderId="6" xfId="0" applyFont="1" applyBorder="1" applyAlignment="1">
      <alignment horizontal="center" vertical="center" wrapText="1" indent="1" readingOrder="1"/>
    </xf>
    <xf numFmtId="0" fontId="29" fillId="0" borderId="86" xfId="0" applyFont="1" applyBorder="1" applyAlignment="1">
      <alignment horizontal="left" vertical="top" wrapText="1"/>
    </xf>
    <xf numFmtId="0" fontId="29" fillId="0" borderId="87" xfId="0" applyFont="1" applyBorder="1" applyAlignment="1">
      <alignment horizontal="left" vertical="top" wrapText="1"/>
    </xf>
    <xf numFmtId="0" fontId="29" fillId="0" borderId="13" xfId="0" applyFont="1" applyBorder="1" applyAlignment="1">
      <alignment horizontal="left" vertical="center" wrapText="1"/>
    </xf>
    <xf numFmtId="0" fontId="74" fillId="5" borderId="6" xfId="0" applyFont="1" applyFill="1" applyBorder="1" applyAlignment="1">
      <alignment horizontal="center" vertical="center" wrapText="1"/>
    </xf>
    <xf numFmtId="0" fontId="23" fillId="0" borderId="9" xfId="0" applyFont="1" applyBorder="1" applyAlignment="1">
      <alignment horizontal="justify" vertical="center" wrapText="1"/>
    </xf>
    <xf numFmtId="0" fontId="23" fillId="0" borderId="13" xfId="0" applyFont="1" applyBorder="1" applyAlignment="1">
      <alignment horizontal="justify" vertical="center" wrapText="1"/>
    </xf>
    <xf numFmtId="0" fontId="98" fillId="8" borderId="11" xfId="0" applyFont="1" applyFill="1" applyBorder="1" applyAlignment="1">
      <alignment horizontal="center" vertical="center" wrapText="1" readingOrder="1"/>
    </xf>
    <xf numFmtId="0" fontId="98" fillId="8" borderId="13" xfId="0" applyFont="1" applyFill="1" applyBorder="1" applyAlignment="1">
      <alignment horizontal="center" vertical="center" wrapText="1" readingOrder="1"/>
    </xf>
    <xf numFmtId="0" fontId="29" fillId="0" borderId="13" xfId="0" applyFont="1" applyBorder="1" applyAlignment="1">
      <alignment horizontal="left" vertical="top" wrapText="1"/>
    </xf>
    <xf numFmtId="0" fontId="20" fillId="0" borderId="6" xfId="0" applyFont="1" applyBorder="1" applyAlignment="1">
      <alignment horizontal="center" vertical="center" wrapText="1" readingOrder="1"/>
    </xf>
    <xf numFmtId="0" fontId="19" fillId="0" borderId="9" xfId="4" applyFont="1" applyBorder="1" applyAlignment="1" applyProtection="1">
      <alignment horizontal="center" vertical="center" wrapText="1"/>
      <protection locked="0"/>
    </xf>
    <xf numFmtId="0" fontId="19" fillId="0" borderId="11"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29" fillId="8" borderId="6" xfId="0" applyFont="1" applyFill="1" applyBorder="1" applyAlignment="1">
      <alignment horizontal="center" vertical="top" wrapText="1" readingOrder="1"/>
    </xf>
    <xf numFmtId="0" fontId="23" fillId="8" borderId="9" xfId="0" applyFont="1" applyFill="1" applyBorder="1" applyAlignment="1">
      <alignment horizontal="center" vertical="center" wrapText="1" readingOrder="1"/>
    </xf>
    <xf numFmtId="0" fontId="23" fillId="8" borderId="11" xfId="0" applyFont="1" applyFill="1" applyBorder="1" applyAlignment="1">
      <alignment horizontal="center" vertical="center" wrapText="1" readingOrder="1"/>
    </xf>
    <xf numFmtId="0" fontId="23" fillId="8" borderId="13" xfId="0" applyFont="1" applyFill="1" applyBorder="1" applyAlignment="1">
      <alignment horizontal="center" vertical="center" wrapText="1" readingOrder="1"/>
    </xf>
    <xf numFmtId="1" fontId="23" fillId="0" borderId="33" xfId="0" applyNumberFormat="1" applyFont="1" applyBorder="1" applyAlignment="1">
      <alignment horizontal="center" vertical="center" wrapText="1" readingOrder="1"/>
    </xf>
    <xf numFmtId="1" fontId="23" fillId="0" borderId="11" xfId="0" applyNumberFormat="1" applyFont="1" applyBorder="1" applyAlignment="1">
      <alignment horizontal="center" vertical="center" wrapText="1" readingOrder="1"/>
    </xf>
    <xf numFmtId="0" fontId="29" fillId="0" borderId="9" xfId="0" applyFont="1" applyBorder="1" applyAlignment="1">
      <alignment horizontal="left" vertical="center" wrapText="1" readingOrder="1"/>
    </xf>
    <xf numFmtId="0" fontId="29" fillId="0" borderId="13" xfId="0" applyFont="1" applyBorder="1" applyAlignment="1">
      <alignment horizontal="left" vertical="center" wrapText="1" readingOrder="1"/>
    </xf>
    <xf numFmtId="0" fontId="29" fillId="0" borderId="103" xfId="0" applyFont="1" applyBorder="1" applyAlignment="1">
      <alignment horizontal="left" vertical="center" wrapText="1"/>
    </xf>
    <xf numFmtId="0" fontId="29" fillId="0" borderId="87" xfId="0" applyFont="1" applyBorder="1" applyAlignment="1">
      <alignment horizontal="left" vertical="center" wrapText="1"/>
    </xf>
    <xf numFmtId="0" fontId="29" fillId="0" borderId="86" xfId="0" applyFont="1" applyBorder="1" applyAlignment="1">
      <alignment horizontal="left" vertical="center" wrapText="1"/>
    </xf>
    <xf numFmtId="0" fontId="29" fillId="0" borderId="114" xfId="0" applyFont="1" applyBorder="1" applyAlignment="1">
      <alignment horizontal="left" vertical="center" wrapText="1"/>
    </xf>
    <xf numFmtId="0" fontId="29" fillId="0" borderId="115" xfId="0" applyFont="1" applyBorder="1" applyAlignment="1">
      <alignment horizontal="left" vertical="center" wrapText="1"/>
    </xf>
    <xf numFmtId="0" fontId="23" fillId="0" borderId="6" xfId="0" applyFont="1" applyBorder="1" applyAlignment="1">
      <alignment horizontal="center" vertical="center" wrapText="1" readingOrder="1"/>
    </xf>
    <xf numFmtId="0" fontId="23" fillId="0" borderId="6" xfId="0" applyFont="1" applyBorder="1" applyAlignment="1">
      <alignment horizontal="justify" vertical="center" wrapText="1"/>
    </xf>
    <xf numFmtId="0" fontId="29" fillId="8" borderId="6" xfId="0" applyFont="1" applyFill="1" applyBorder="1" applyAlignment="1">
      <alignment horizontal="justify" vertical="center" wrapText="1"/>
    </xf>
    <xf numFmtId="10" fontId="23" fillId="0" borderId="6" xfId="0" applyNumberFormat="1" applyFont="1" applyBorder="1" applyAlignment="1">
      <alignment horizontal="center" vertical="center" wrapText="1" indent="1" readingOrder="1"/>
    </xf>
    <xf numFmtId="0" fontId="29" fillId="0" borderId="13" xfId="0" applyFont="1" applyBorder="1" applyAlignment="1">
      <alignment horizontal="center" vertical="center" wrapText="1" readingOrder="1"/>
    </xf>
    <xf numFmtId="164" fontId="29" fillId="8" borderId="9" xfId="1" applyNumberFormat="1" applyFont="1" applyFill="1" applyBorder="1" applyAlignment="1">
      <alignment horizontal="center" vertical="center" wrapText="1" readingOrder="1"/>
    </xf>
    <xf numFmtId="164" fontId="29" fillId="8" borderId="11" xfId="1" applyNumberFormat="1" applyFont="1" applyFill="1" applyBorder="1" applyAlignment="1">
      <alignment horizontal="center" vertical="center" wrapText="1" readingOrder="1"/>
    </xf>
    <xf numFmtId="164" fontId="29" fillId="8" borderId="13" xfId="1" applyNumberFormat="1" applyFont="1" applyFill="1" applyBorder="1" applyAlignment="1">
      <alignment horizontal="center" vertical="center" wrapText="1" readingOrder="1"/>
    </xf>
    <xf numFmtId="0" fontId="19" fillId="8" borderId="6" xfId="0" applyFont="1" applyFill="1" applyBorder="1" applyAlignment="1">
      <alignment horizontal="justify" vertical="center" wrapText="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1" fontId="29" fillId="0" borderId="1" xfId="0" applyNumberFormat="1" applyFont="1" applyBorder="1" applyAlignment="1">
      <alignment horizontal="center" vertical="center" wrapText="1" readingOrder="1"/>
    </xf>
    <xf numFmtId="10" fontId="29" fillId="0" borderId="9" xfId="0" applyNumberFormat="1" applyFont="1" applyBorder="1" applyAlignment="1">
      <alignment horizontal="center" vertical="center" readingOrder="1"/>
    </xf>
    <xf numFmtId="10" fontId="29" fillId="0" borderId="11" xfId="0" applyNumberFormat="1" applyFont="1" applyBorder="1" applyAlignment="1">
      <alignment horizontal="center" vertical="center" readingOrder="1"/>
    </xf>
    <xf numFmtId="10" fontId="29" fillId="0" borderId="13" xfId="0" applyNumberFormat="1" applyFont="1" applyBorder="1" applyAlignment="1">
      <alignment horizontal="center" vertical="center" readingOrder="1"/>
    </xf>
    <xf numFmtId="0" fontId="29" fillId="0" borderId="111" xfId="0" applyFont="1" applyBorder="1" applyAlignment="1">
      <alignment horizontal="center" vertical="center" wrapText="1"/>
    </xf>
    <xf numFmtId="0" fontId="29" fillId="0" borderId="112" xfId="0" applyFont="1" applyBorder="1" applyAlignment="1">
      <alignment horizontal="center" vertical="center" wrapText="1"/>
    </xf>
    <xf numFmtId="0" fontId="29" fillId="0" borderId="113" xfId="0" applyFont="1" applyBorder="1" applyAlignment="1">
      <alignment horizontal="center" vertical="center" wrapText="1"/>
    </xf>
    <xf numFmtId="1" fontId="29" fillId="0" borderId="1" xfId="0" applyNumberFormat="1" applyFont="1" applyBorder="1" applyAlignment="1">
      <alignment horizontal="center" vertical="center" wrapText="1"/>
    </xf>
    <xf numFmtId="0" fontId="29" fillId="0" borderId="2" xfId="0" applyFont="1" applyBorder="1" applyAlignment="1">
      <alignment horizontal="center" vertical="center" readingOrder="1"/>
    </xf>
    <xf numFmtId="0" fontId="29" fillId="0" borderId="3" xfId="0" applyFont="1" applyBorder="1" applyAlignment="1">
      <alignment horizontal="center" vertical="center" readingOrder="1"/>
    </xf>
    <xf numFmtId="0" fontId="29" fillId="0" borderId="4" xfId="0" applyFont="1" applyBorder="1" applyAlignment="1">
      <alignment horizontal="center" vertical="center" readingOrder="1"/>
    </xf>
    <xf numFmtId="0" fontId="29" fillId="0" borderId="88" xfId="0" applyFont="1" applyBorder="1" applyAlignment="1">
      <alignment horizontal="center" vertical="center" wrapText="1" readingOrder="1"/>
    </xf>
    <xf numFmtId="10" fontId="29" fillId="0" borderId="88" xfId="0" applyNumberFormat="1" applyFont="1" applyBorder="1" applyAlignment="1">
      <alignment horizontal="center" vertical="center" wrapText="1" indent="1" readingOrder="1"/>
    </xf>
    <xf numFmtId="0" fontId="29" fillId="0" borderId="97" xfId="0" applyFont="1" applyBorder="1" applyAlignment="1">
      <alignment horizontal="center" vertical="center" wrapText="1" readingOrder="1"/>
    </xf>
    <xf numFmtId="0" fontId="29" fillId="0" borderId="100" xfId="0" applyFont="1" applyBorder="1" applyAlignment="1">
      <alignment horizontal="center" vertical="center" wrapText="1" readingOrder="1"/>
    </xf>
    <xf numFmtId="0" fontId="29" fillId="0" borderId="98" xfId="0" applyFont="1" applyBorder="1" applyAlignment="1">
      <alignment horizontal="center" vertical="center" wrapText="1" readingOrder="1"/>
    </xf>
    <xf numFmtId="0" fontId="29" fillId="0" borderId="94" xfId="0" applyFont="1" applyBorder="1" applyAlignment="1">
      <alignment horizontal="left" vertical="center" wrapText="1"/>
    </xf>
    <xf numFmtId="0" fontId="29" fillId="0" borderId="95" xfId="0" applyFont="1" applyBorder="1" applyAlignment="1">
      <alignment horizontal="left" vertical="center" wrapText="1"/>
    </xf>
    <xf numFmtId="0" fontId="29" fillId="0" borderId="68" xfId="0" applyFont="1" applyBorder="1" applyAlignment="1">
      <alignment horizontal="left" vertical="center" wrapText="1"/>
    </xf>
    <xf numFmtId="0" fontId="29" fillId="0" borderId="96" xfId="0" applyFont="1" applyBorder="1" applyAlignment="1">
      <alignment horizontal="left" vertical="center" wrapText="1"/>
    </xf>
    <xf numFmtId="0" fontId="19" fillId="8" borderId="13" xfId="0" applyFont="1" applyFill="1" applyBorder="1" applyAlignment="1">
      <alignment horizontal="center" vertical="center" wrapText="1" readingOrder="1"/>
    </xf>
    <xf numFmtId="1" fontId="29" fillId="0" borderId="9" xfId="0" applyNumberFormat="1" applyFont="1" applyBorder="1" applyAlignment="1">
      <alignment horizontal="center" vertical="center" wrapText="1" readingOrder="1"/>
    </xf>
    <xf numFmtId="1" fontId="29" fillId="0" borderId="11" xfId="0" applyNumberFormat="1" applyFont="1" applyBorder="1" applyAlignment="1">
      <alignment horizontal="center" vertical="center" wrapText="1" readingOrder="1"/>
    </xf>
    <xf numFmtId="0" fontId="29" fillId="0" borderId="93" xfId="0" applyFont="1" applyBorder="1" applyAlignment="1">
      <alignment horizontal="center" vertical="center" wrapText="1"/>
    </xf>
    <xf numFmtId="0" fontId="29" fillId="0" borderId="99" xfId="0" applyFont="1" applyBorder="1" applyAlignment="1">
      <alignment horizontal="center" vertical="center" wrapText="1" readingOrder="1"/>
    </xf>
    <xf numFmtId="0" fontId="29" fillId="0" borderId="89" xfId="0" applyFont="1" applyBorder="1" applyAlignment="1">
      <alignment horizontal="left" vertical="center" wrapText="1"/>
    </xf>
    <xf numFmtId="0" fontId="29" fillId="0" borderId="90" xfId="0" applyFont="1" applyBorder="1" applyAlignment="1">
      <alignment horizontal="left" vertical="center" wrapText="1"/>
    </xf>
    <xf numFmtId="0" fontId="29" fillId="0" borderId="91" xfId="0" applyFont="1" applyBorder="1" applyAlignment="1">
      <alignment horizontal="left" vertical="center" wrapText="1"/>
    </xf>
    <xf numFmtId="0" fontId="29" fillId="0" borderId="92" xfId="0" applyFont="1" applyBorder="1" applyAlignment="1">
      <alignment horizontal="left" vertical="center" wrapText="1"/>
    </xf>
    <xf numFmtId="10" fontId="49" fillId="8" borderId="85" xfId="0" applyNumberFormat="1" applyFont="1" applyFill="1" applyBorder="1" applyAlignment="1">
      <alignment horizontal="center" vertical="center"/>
    </xf>
    <xf numFmtId="0" fontId="49" fillId="8" borderId="85" xfId="0" applyFont="1" applyFill="1" applyBorder="1" applyAlignment="1">
      <alignment horizontal="center" vertical="center"/>
    </xf>
    <xf numFmtId="0" fontId="29" fillId="0" borderId="5" xfId="0" applyFont="1" applyBorder="1" applyAlignment="1">
      <alignment horizontal="center" vertical="center" wrapText="1" readingOrder="1"/>
    </xf>
    <xf numFmtId="0" fontId="29" fillId="0" borderId="92" xfId="0" applyFont="1" applyBorder="1" applyAlignment="1">
      <alignment horizontal="center" vertical="center" wrapText="1" readingOrder="1"/>
    </xf>
    <xf numFmtId="0" fontId="29" fillId="0" borderId="92" xfId="0" applyFont="1" applyBorder="1" applyAlignment="1">
      <alignment horizontal="center" vertical="center" wrapText="1"/>
    </xf>
    <xf numFmtId="10" fontId="29" fillId="0" borderId="6" xfId="3" applyNumberFormat="1" applyFont="1" applyFill="1" applyBorder="1" applyAlignment="1">
      <alignment horizontal="center" vertical="center" wrapText="1" indent="1"/>
    </xf>
    <xf numFmtId="0" fontId="29" fillId="0" borderId="8" xfId="0" applyFont="1" applyBorder="1" applyAlignment="1">
      <alignment horizontal="left" vertical="center" wrapText="1"/>
    </xf>
    <xf numFmtId="0" fontId="29" fillId="0" borderId="29" xfId="0" applyFont="1" applyBorder="1" applyAlignment="1">
      <alignment horizontal="left" vertical="center" wrapText="1"/>
    </xf>
    <xf numFmtId="0" fontId="29" fillId="0" borderId="27" xfId="0" applyFont="1" applyBorder="1" applyAlignment="1">
      <alignment horizontal="center" vertical="center" wrapText="1" readingOrder="1"/>
    </xf>
    <xf numFmtId="10" fontId="29" fillId="0" borderId="9" xfId="0" applyNumberFormat="1" applyFont="1" applyBorder="1" applyAlignment="1">
      <alignment horizontal="center" vertical="center" wrapText="1" readingOrder="1"/>
    </xf>
    <xf numFmtId="10" fontId="29" fillId="0" borderId="11" xfId="0" applyNumberFormat="1" applyFont="1" applyBorder="1" applyAlignment="1">
      <alignment horizontal="center" vertical="center" wrapText="1" readingOrder="1"/>
    </xf>
    <xf numFmtId="10" fontId="29" fillId="0" borderId="13" xfId="0" applyNumberFormat="1" applyFont="1" applyBorder="1" applyAlignment="1">
      <alignment horizontal="center" vertical="center" wrapText="1" readingOrder="1"/>
    </xf>
    <xf numFmtId="0" fontId="29" fillId="8" borderId="10" xfId="0" applyFont="1" applyFill="1" applyBorder="1" applyAlignment="1">
      <alignment horizontal="center" vertical="center" wrapText="1" readingOrder="1"/>
    </xf>
    <xf numFmtId="0" fontId="29" fillId="8" borderId="16" xfId="0" applyFont="1" applyFill="1" applyBorder="1" applyAlignment="1">
      <alignment horizontal="center" vertical="center" wrapText="1" readingOrder="1"/>
    </xf>
    <xf numFmtId="0" fontId="29" fillId="8" borderId="12" xfId="0" applyFont="1" applyFill="1" applyBorder="1" applyAlignment="1">
      <alignment horizontal="center" vertical="center" wrapText="1" readingOrder="1"/>
    </xf>
    <xf numFmtId="0" fontId="29" fillId="0" borderId="10" xfId="0" applyFont="1" applyBorder="1" applyAlignment="1">
      <alignment horizontal="center" vertical="center" wrapText="1" readingOrder="1"/>
    </xf>
    <xf numFmtId="0" fontId="29" fillId="0" borderId="16" xfId="0" applyFont="1" applyBorder="1" applyAlignment="1">
      <alignment horizontal="center" vertical="center" wrapText="1" readingOrder="1"/>
    </xf>
    <xf numFmtId="1" fontId="29" fillId="0" borderId="4" xfId="0" applyNumberFormat="1" applyFont="1" applyBorder="1" applyAlignment="1">
      <alignment horizontal="center" vertical="center" wrapText="1" readingOrder="1"/>
    </xf>
    <xf numFmtId="1" fontId="29" fillId="0" borderId="13" xfId="0" applyNumberFormat="1" applyFont="1" applyBorder="1" applyAlignment="1">
      <alignment horizontal="center" vertical="center" wrapText="1" readingOrder="1"/>
    </xf>
    <xf numFmtId="0" fontId="20" fillId="0" borderId="9"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3" fillId="8" borderId="6" xfId="0" applyFont="1" applyFill="1" applyBorder="1" applyAlignment="1">
      <alignment horizontal="center" vertical="center" wrapText="1" readingOrder="1"/>
    </xf>
    <xf numFmtId="0" fontId="23" fillId="8" borderId="6" xfId="0" applyFont="1" applyFill="1" applyBorder="1" applyAlignment="1">
      <alignment horizontal="center" vertical="center" wrapText="1"/>
    </xf>
    <xf numFmtId="0" fontId="29" fillId="0" borderId="11" xfId="0" applyFont="1" applyBorder="1" applyAlignment="1">
      <alignment horizontal="left" vertical="center" wrapText="1" readingOrder="1"/>
    </xf>
    <xf numFmtId="0" fontId="129" fillId="0" borderId="6" xfId="0" applyFont="1" applyBorder="1" applyAlignment="1">
      <alignment horizontal="left" vertical="center" wrapText="1"/>
    </xf>
    <xf numFmtId="10" fontId="49" fillId="0" borderId="1" xfId="0" applyNumberFormat="1" applyFont="1" applyBorder="1" applyAlignment="1">
      <alignment horizontal="center" vertical="center"/>
    </xf>
    <xf numFmtId="0" fontId="49" fillId="0" borderId="1" xfId="0" applyFont="1" applyBorder="1" applyAlignment="1">
      <alignment horizontal="center" vertical="center"/>
    </xf>
    <xf numFmtId="0" fontId="29" fillId="0" borderId="9" xfId="0" applyFont="1" applyBorder="1" applyAlignment="1">
      <alignment vertical="center" wrapText="1" readingOrder="1"/>
    </xf>
    <xf numFmtId="0" fontId="98" fillId="0" borderId="13" xfId="0" applyFont="1" applyBorder="1" applyAlignment="1">
      <alignment vertical="center" wrapText="1" readingOrder="1"/>
    </xf>
    <xf numFmtId="0" fontId="29" fillId="0" borderId="11" xfId="0" applyFont="1" applyBorder="1" applyAlignment="1">
      <alignment vertical="center" wrapText="1" readingOrder="1"/>
    </xf>
    <xf numFmtId="0" fontId="29" fillId="0" borderId="13" xfId="0" applyFont="1" applyBorder="1" applyAlignment="1">
      <alignment vertical="center" wrapText="1" readingOrder="1"/>
    </xf>
    <xf numFmtId="10" fontId="29" fillId="0" borderId="6" xfId="0" applyNumberFormat="1" applyFont="1" applyBorder="1" applyAlignment="1">
      <alignment horizontal="center" vertical="center" wrapText="1" readingOrder="1"/>
    </xf>
    <xf numFmtId="0" fontId="29" fillId="0" borderId="6" xfId="0" applyFont="1" applyBorder="1" applyAlignment="1">
      <alignment horizontal="justify" vertical="center" wrapText="1" readingOrder="1"/>
    </xf>
    <xf numFmtId="0" fontId="29" fillId="0" borderId="6" xfId="0" applyFont="1" applyBorder="1" applyAlignment="1">
      <alignment vertical="top" wrapText="1" readingOrder="1"/>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colors>
    <mruColors>
      <color rgb="FFFF6600"/>
      <color rgb="FFFFFF66"/>
      <color rgb="FFC4CB3D"/>
      <color rgb="FFCCFFCC"/>
      <color rgb="FFEEE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22678</xdr:colOff>
      <xdr:row>1</xdr:row>
      <xdr:rowOff>231689</xdr:rowOff>
    </xdr:from>
    <xdr:ext cx="4929505" cy="2963795"/>
    <xdr:pic>
      <xdr:nvPicPr>
        <xdr:cNvPr id="2" name="Imagen 1" descr="Logotipo, nombre de la empresa&#10;&#10;Descripción generada automáticamente">
          <a:extLst>
            <a:ext uri="{FF2B5EF4-FFF2-40B4-BE49-F238E27FC236}">
              <a16:creationId xmlns:a16="http://schemas.microsoft.com/office/drawing/2014/main" id="{F67A3F46-D2ED-4999-A56D-974ABFE0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098" y="1016549"/>
          <a:ext cx="4929505" cy="2963795"/>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6B2-AADB-4A83-9E85-1732E1E35A80}">
  <dimension ref="A1:AD339"/>
  <sheetViews>
    <sheetView zoomScale="41" zoomScaleNormal="41" workbookViewId="0">
      <selection activeCell="B10" sqref="B10"/>
    </sheetView>
  </sheetViews>
  <sheetFormatPr baseColWidth="10" defaultColWidth="11.42578125" defaultRowHeight="15" x14ac:dyDescent="0.25"/>
  <cols>
    <col min="1" max="1" width="10.140625" style="14" customWidth="1"/>
    <col min="2" max="2" width="255.7109375" customWidth="1"/>
    <col min="3" max="3" width="52.28515625" style="14" customWidth="1"/>
    <col min="4" max="4" width="94.42578125" style="14" customWidth="1"/>
    <col min="5" max="5" width="8.42578125" style="14" customWidth="1"/>
    <col min="6" max="30" width="11.42578125" style="14"/>
  </cols>
  <sheetData>
    <row r="1" spans="1:5" ht="62.25" customHeight="1" thickBot="1" x14ac:dyDescent="0.3">
      <c r="A1" s="192"/>
      <c r="B1" s="193"/>
      <c r="C1" s="194"/>
      <c r="D1" s="194"/>
      <c r="E1" s="195"/>
    </row>
    <row r="2" spans="1:5" ht="409.5" customHeight="1" x14ac:dyDescent="0.25">
      <c r="A2" s="196"/>
      <c r="B2" s="520" t="s">
        <v>983</v>
      </c>
      <c r="C2" s="521"/>
      <c r="D2" s="522"/>
      <c r="E2" s="197"/>
    </row>
    <row r="3" spans="1:5" ht="381.75" customHeight="1" x14ac:dyDescent="0.25">
      <c r="A3" s="196"/>
      <c r="B3" s="523"/>
      <c r="C3" s="524"/>
      <c r="D3" s="525"/>
      <c r="E3" s="197"/>
    </row>
    <row r="4" spans="1:5" ht="12.75" customHeight="1" x14ac:dyDescent="0.25">
      <c r="A4" s="196"/>
      <c r="B4" s="523"/>
      <c r="C4" s="524"/>
      <c r="D4" s="525"/>
      <c r="E4" s="197"/>
    </row>
    <row r="5" spans="1:5" ht="15.75" thickBot="1" x14ac:dyDescent="0.3">
      <c r="A5" s="196"/>
      <c r="B5" s="526"/>
      <c r="C5" s="527"/>
      <c r="D5" s="528"/>
      <c r="E5" s="197"/>
    </row>
    <row r="6" spans="1:5" ht="53.25" customHeight="1" x14ac:dyDescent="0.25">
      <c r="A6" s="198"/>
      <c r="B6" s="199"/>
      <c r="C6" s="200"/>
      <c r="D6" s="200"/>
      <c r="E6" s="201"/>
    </row>
    <row r="7" spans="1:5" s="14" customFormat="1" x14ac:dyDescent="0.25"/>
    <row r="8" spans="1:5" s="14" customFormat="1" x14ac:dyDescent="0.25"/>
    <row r="9" spans="1:5" s="14" customFormat="1" x14ac:dyDescent="0.25"/>
    <row r="10" spans="1:5" s="14" customFormat="1" x14ac:dyDescent="0.25"/>
    <row r="11" spans="1:5" s="14" customFormat="1" x14ac:dyDescent="0.25"/>
    <row r="12" spans="1:5" s="14" customFormat="1" x14ac:dyDescent="0.25"/>
    <row r="13" spans="1:5" s="14" customFormat="1" x14ac:dyDescent="0.25"/>
    <row r="14" spans="1:5" s="14" customFormat="1" x14ac:dyDescent="0.25"/>
    <row r="15" spans="1:5" s="14" customFormat="1" x14ac:dyDescent="0.25"/>
    <row r="16" spans="1:5" s="14" customFormat="1" x14ac:dyDescent="0.25"/>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B499-EE05-4FD2-9E1A-CF07AF7B70A1}">
  <sheetPr>
    <tabColor theme="0"/>
  </sheetPr>
  <dimension ref="A1:BM157"/>
  <sheetViews>
    <sheetView topLeftCell="E1" zoomScale="80" zoomScaleNormal="80" workbookViewId="0">
      <selection activeCell="E1" sqref="E1:AB1"/>
    </sheetView>
  </sheetViews>
  <sheetFormatPr baseColWidth="10" defaultColWidth="12.42578125" defaultRowHeight="11.25" outlineLevelCol="1" x14ac:dyDescent="0.2"/>
  <cols>
    <col min="1" max="1" width="18.28515625" style="7" customWidth="1"/>
    <col min="2" max="2" width="21.28515625" style="8" customWidth="1" outlineLevel="1"/>
    <col min="3" max="3" width="35.42578125" style="8" customWidth="1" outlineLevel="1"/>
    <col min="4" max="4" width="36.140625" style="8" customWidth="1" outlineLevel="1"/>
    <col min="5" max="5" width="32.28515625" style="9" customWidth="1"/>
    <col min="6" max="6" width="6.140625" style="9" customWidth="1"/>
    <col min="7" max="7" width="13.42578125" style="9" customWidth="1"/>
    <col min="8" max="8" width="12.28515625" style="9" customWidth="1"/>
    <col min="9" max="9" width="14" style="8" customWidth="1" outlineLevel="1"/>
    <col min="10" max="10" width="39.42578125" style="10" customWidth="1"/>
    <col min="11" max="11" width="9.28515625" style="9" customWidth="1"/>
    <col min="12" max="12" width="4.42578125" style="9" customWidth="1"/>
    <col min="13" max="13" width="7.7109375" style="8" customWidth="1"/>
    <col min="14" max="15" width="9.28515625" style="8" customWidth="1"/>
    <col min="16" max="16" width="9.7109375" style="8" customWidth="1"/>
    <col min="17" max="17" width="10" style="8" customWidth="1"/>
    <col min="18" max="18" width="10.42578125" style="8" customWidth="1"/>
    <col min="19" max="21" width="10" style="8" customWidth="1"/>
    <col min="22" max="22" width="12.5703125" style="8" customWidth="1"/>
    <col min="23" max="23" width="13.140625" style="8" customWidth="1"/>
    <col min="24" max="24" width="14.42578125" style="8" customWidth="1"/>
    <col min="25" max="25" width="14.28515625" style="8" customWidth="1"/>
    <col min="26" max="26" width="14.42578125" style="13" customWidth="1"/>
    <col min="27" max="27" width="29.42578125" style="13" customWidth="1"/>
    <col min="28" max="28" width="20.7109375" style="13" customWidth="1"/>
    <col min="29" max="29" width="39.140625" style="13" customWidth="1"/>
    <col min="30" max="30" width="34.5703125" style="13" customWidth="1"/>
    <col min="31" max="48" width="12.42578125" style="13"/>
    <col min="49" max="16384" width="12.42578125" style="7"/>
  </cols>
  <sheetData>
    <row r="1" spans="1:65" s="83" customFormat="1" ht="40.9" customHeight="1" x14ac:dyDescent="0.25">
      <c r="A1" s="78" t="s">
        <v>0</v>
      </c>
      <c r="B1" s="571" t="s">
        <v>1</v>
      </c>
      <c r="C1" s="571"/>
      <c r="D1" s="79" t="s">
        <v>113</v>
      </c>
      <c r="E1" s="572">
        <v>2025</v>
      </c>
      <c r="F1" s="572"/>
      <c r="G1" s="572"/>
      <c r="H1" s="572"/>
      <c r="I1" s="572"/>
      <c r="J1" s="572"/>
      <c r="K1" s="572"/>
      <c r="L1" s="572"/>
      <c r="M1" s="572"/>
      <c r="N1" s="572"/>
      <c r="O1" s="572"/>
      <c r="P1" s="572"/>
      <c r="Q1" s="572"/>
      <c r="R1" s="572"/>
      <c r="S1" s="572"/>
      <c r="T1" s="572"/>
      <c r="U1" s="572"/>
      <c r="V1" s="572"/>
      <c r="W1" s="572"/>
      <c r="X1" s="572"/>
      <c r="Y1" s="572"/>
      <c r="Z1" s="572"/>
      <c r="AA1" s="572"/>
      <c r="AB1" s="573"/>
      <c r="AC1" s="574"/>
      <c r="AD1" s="80"/>
      <c r="AE1" s="80"/>
      <c r="AF1" s="80"/>
      <c r="AG1" s="80"/>
      <c r="AH1" s="80"/>
      <c r="AI1" s="80"/>
      <c r="AJ1" s="80"/>
      <c r="AK1" s="81"/>
      <c r="AL1" s="81"/>
      <c r="AM1" s="81"/>
      <c r="AN1" s="81"/>
      <c r="AO1" s="81"/>
      <c r="AP1" s="81"/>
      <c r="AQ1" s="81"/>
      <c r="AR1" s="81"/>
      <c r="AS1" s="81"/>
      <c r="AT1" s="81"/>
      <c r="AU1" s="81"/>
      <c r="AV1" s="81"/>
      <c r="AW1" s="81"/>
      <c r="AX1" s="81"/>
      <c r="AY1" s="81"/>
      <c r="AZ1" s="81"/>
      <c r="BA1" s="81"/>
      <c r="BB1" s="82"/>
      <c r="BC1" s="82"/>
      <c r="BD1" s="82"/>
      <c r="BE1" s="82"/>
      <c r="BF1" s="82"/>
      <c r="BG1" s="82"/>
      <c r="BH1" s="82"/>
      <c r="BI1" s="82"/>
      <c r="BJ1" s="82"/>
      <c r="BK1" s="82"/>
      <c r="BL1" s="82"/>
      <c r="BM1" s="82"/>
    </row>
    <row r="2" spans="1:65" ht="64.5" customHeight="1" x14ac:dyDescent="0.2">
      <c r="A2" s="84" t="s">
        <v>2</v>
      </c>
      <c r="B2" s="85" t="s">
        <v>3</v>
      </c>
      <c r="C2" s="85" t="s">
        <v>114</v>
      </c>
      <c r="D2" s="86" t="s">
        <v>4</v>
      </c>
      <c r="E2" s="87" t="s">
        <v>415</v>
      </c>
      <c r="F2" s="363" t="s">
        <v>5</v>
      </c>
      <c r="G2" s="87" t="s">
        <v>6</v>
      </c>
      <c r="H2" s="87" t="s">
        <v>7</v>
      </c>
      <c r="I2" s="88" t="s">
        <v>8</v>
      </c>
      <c r="J2" s="87" t="s">
        <v>9</v>
      </c>
      <c r="K2" s="575" t="s">
        <v>10</v>
      </c>
      <c r="L2" s="575"/>
      <c r="M2" s="89">
        <v>45717</v>
      </c>
      <c r="N2" s="89">
        <v>45809</v>
      </c>
      <c r="O2" s="89">
        <v>45901</v>
      </c>
      <c r="P2" s="89">
        <v>45992</v>
      </c>
      <c r="Q2" s="44" t="s">
        <v>11</v>
      </c>
      <c r="R2" s="44" t="s">
        <v>12</v>
      </c>
      <c r="S2" s="44" t="s">
        <v>13</v>
      </c>
      <c r="T2" s="44" t="s">
        <v>14</v>
      </c>
      <c r="U2" s="44" t="s">
        <v>15</v>
      </c>
      <c r="V2" s="44" t="s">
        <v>16</v>
      </c>
      <c r="W2" s="44" t="s">
        <v>17</v>
      </c>
      <c r="X2" s="44" t="s">
        <v>18</v>
      </c>
      <c r="Y2" s="44" t="s">
        <v>19</v>
      </c>
      <c r="Z2" s="90" t="s">
        <v>115</v>
      </c>
      <c r="AA2" s="91" t="s">
        <v>20</v>
      </c>
      <c r="AB2" s="92" t="s">
        <v>21</v>
      </c>
      <c r="AC2" s="574"/>
    </row>
    <row r="3" spans="1:65" ht="31.15" customHeight="1" x14ac:dyDescent="0.2">
      <c r="A3" s="529" t="s">
        <v>116</v>
      </c>
      <c r="B3" s="532" t="s">
        <v>1113</v>
      </c>
      <c r="C3" s="535" t="s">
        <v>117</v>
      </c>
      <c r="D3" s="537" t="s">
        <v>118</v>
      </c>
      <c r="E3" s="538" t="s">
        <v>1181</v>
      </c>
      <c r="F3" s="540">
        <v>1</v>
      </c>
      <c r="G3" s="542" t="s">
        <v>892</v>
      </c>
      <c r="H3" s="542" t="s">
        <v>891</v>
      </c>
      <c r="I3" s="543">
        <f>+MAX(V3:Y8)</f>
        <v>0</v>
      </c>
      <c r="J3" s="544" t="s">
        <v>888</v>
      </c>
      <c r="K3" s="93">
        <v>0.2</v>
      </c>
      <c r="L3" s="94" t="s">
        <v>22</v>
      </c>
      <c r="M3" s="95">
        <v>1</v>
      </c>
      <c r="N3" s="95">
        <v>0</v>
      </c>
      <c r="O3" s="95">
        <v>0</v>
      </c>
      <c r="P3" s="96">
        <v>0</v>
      </c>
      <c r="Q3" s="6">
        <f>+SUM(M3:M3)*K3</f>
        <v>0.2</v>
      </c>
      <c r="R3" s="6">
        <f>+SUM(N3:N3)*K3</f>
        <v>0</v>
      </c>
      <c r="S3" s="6">
        <f>+SUM(O3:O3)*K3</f>
        <v>0</v>
      </c>
      <c r="T3" s="6">
        <f>+SUM(P3:P3)*K3</f>
        <v>0</v>
      </c>
      <c r="U3" s="45">
        <f>+MAX(Q3:T3)</f>
        <v>0.2</v>
      </c>
      <c r="V3" s="576">
        <f>+Q4+Q6+Q8</f>
        <v>0</v>
      </c>
      <c r="W3" s="576">
        <f>+R4+R6+R8</f>
        <v>0</v>
      </c>
      <c r="X3" s="576">
        <f>+S4+S6+S8</f>
        <v>0</v>
      </c>
      <c r="Y3" s="576">
        <f>+T4+T6+T8</f>
        <v>0</v>
      </c>
      <c r="Z3" s="585" t="s">
        <v>119</v>
      </c>
      <c r="AA3" s="588" t="s">
        <v>330</v>
      </c>
      <c r="AB3" s="591" t="s">
        <v>120</v>
      </c>
      <c r="AC3" s="592"/>
      <c r="AD3" s="580"/>
    </row>
    <row r="4" spans="1:65" ht="25.15" customHeight="1" x14ac:dyDescent="0.2">
      <c r="A4" s="530"/>
      <c r="B4" s="533"/>
      <c r="C4" s="536"/>
      <c r="D4" s="537"/>
      <c r="E4" s="539"/>
      <c r="F4" s="541"/>
      <c r="G4" s="542"/>
      <c r="H4" s="542"/>
      <c r="I4" s="542"/>
      <c r="J4" s="544"/>
      <c r="K4" s="97">
        <v>0.2</v>
      </c>
      <c r="L4" s="98" t="s">
        <v>23</v>
      </c>
      <c r="M4" s="99">
        <v>0</v>
      </c>
      <c r="N4" s="99">
        <v>0</v>
      </c>
      <c r="O4" s="99">
        <v>0</v>
      </c>
      <c r="P4" s="100">
        <v>0</v>
      </c>
      <c r="Q4" s="100">
        <f>+SUM(M4:M4)*K4</f>
        <v>0</v>
      </c>
      <c r="R4" s="100">
        <f t="shared" ref="R4:R48" si="0">+SUM(N4:N4)*K4</f>
        <v>0</v>
      </c>
      <c r="S4" s="100">
        <f t="shared" ref="S4:S48" si="1">+SUM(O4:O4)*K4</f>
        <v>0</v>
      </c>
      <c r="T4" s="100">
        <f t="shared" ref="T4:T48" si="2">+SUM(P4:P4)*K4</f>
        <v>0</v>
      </c>
      <c r="U4" s="100">
        <f t="shared" ref="U4:U48" si="3">+MAX(Q4:T4)</f>
        <v>0</v>
      </c>
      <c r="V4" s="577"/>
      <c r="W4" s="577"/>
      <c r="X4" s="577"/>
      <c r="Y4" s="577"/>
      <c r="Z4" s="586"/>
      <c r="AA4" s="589"/>
      <c r="AB4" s="586"/>
      <c r="AC4" s="592"/>
      <c r="AD4" s="580"/>
    </row>
    <row r="5" spans="1:65" ht="28.9" customHeight="1" x14ac:dyDescent="0.2">
      <c r="A5" s="530"/>
      <c r="B5" s="533"/>
      <c r="C5" s="536"/>
      <c r="D5" s="537"/>
      <c r="E5" s="539"/>
      <c r="F5" s="541"/>
      <c r="G5" s="542"/>
      <c r="H5" s="542"/>
      <c r="I5" s="542"/>
      <c r="J5" s="544" t="s">
        <v>889</v>
      </c>
      <c r="K5" s="93">
        <v>0.5</v>
      </c>
      <c r="L5" s="94" t="s">
        <v>22</v>
      </c>
      <c r="M5" s="95">
        <v>0.15</v>
      </c>
      <c r="N5" s="95">
        <v>0.35</v>
      </c>
      <c r="O5" s="95">
        <v>0.7</v>
      </c>
      <c r="P5" s="96">
        <v>1</v>
      </c>
      <c r="Q5" s="6">
        <f t="shared" ref="Q5:Q48" si="4">+SUM(M5:M5)*K5</f>
        <v>7.4999999999999997E-2</v>
      </c>
      <c r="R5" s="6">
        <f t="shared" si="0"/>
        <v>0.17499999999999999</v>
      </c>
      <c r="S5" s="6">
        <f t="shared" si="1"/>
        <v>0.35</v>
      </c>
      <c r="T5" s="6">
        <f t="shared" si="2"/>
        <v>0.5</v>
      </c>
      <c r="U5" s="45">
        <f t="shared" si="3"/>
        <v>0.5</v>
      </c>
      <c r="V5" s="577"/>
      <c r="W5" s="577"/>
      <c r="X5" s="577"/>
      <c r="Y5" s="577"/>
      <c r="Z5" s="586"/>
      <c r="AA5" s="589"/>
      <c r="AB5" s="586"/>
      <c r="AC5" s="592"/>
      <c r="AD5" s="580"/>
    </row>
    <row r="6" spans="1:65" ht="26.45" customHeight="1" x14ac:dyDescent="0.2">
      <c r="A6" s="530"/>
      <c r="B6" s="533"/>
      <c r="C6" s="536"/>
      <c r="D6" s="537"/>
      <c r="E6" s="539"/>
      <c r="F6" s="541"/>
      <c r="G6" s="542"/>
      <c r="H6" s="542"/>
      <c r="I6" s="542"/>
      <c r="J6" s="544"/>
      <c r="K6" s="97">
        <v>0.5</v>
      </c>
      <c r="L6" s="98" t="s">
        <v>23</v>
      </c>
      <c r="M6" s="99">
        <v>0</v>
      </c>
      <c r="N6" s="99">
        <v>0</v>
      </c>
      <c r="O6" s="99">
        <v>0</v>
      </c>
      <c r="P6" s="100">
        <v>0</v>
      </c>
      <c r="Q6" s="100">
        <f>+SUM(M6:M6)*K6</f>
        <v>0</v>
      </c>
      <c r="R6" s="100">
        <f t="shared" ref="R6" si="5">+SUM(N6:N6)*K6</f>
        <v>0</v>
      </c>
      <c r="S6" s="100">
        <f t="shared" ref="S6" si="6">+SUM(O6:O6)*K6</f>
        <v>0</v>
      </c>
      <c r="T6" s="100">
        <f t="shared" ref="T6" si="7">+SUM(P6:P6)*K6</f>
        <v>0</v>
      </c>
      <c r="U6" s="100">
        <f t="shared" ref="U6" si="8">+MAX(Q6:T6)</f>
        <v>0</v>
      </c>
      <c r="V6" s="577"/>
      <c r="W6" s="577"/>
      <c r="X6" s="577"/>
      <c r="Y6" s="577"/>
      <c r="Z6" s="586"/>
      <c r="AA6" s="589"/>
      <c r="AB6" s="586"/>
      <c r="AC6" s="592"/>
      <c r="AD6" s="580"/>
    </row>
    <row r="7" spans="1:65" ht="49.9" customHeight="1" x14ac:dyDescent="0.2">
      <c r="A7" s="530"/>
      <c r="B7" s="533"/>
      <c r="C7" s="536"/>
      <c r="D7" s="537"/>
      <c r="E7" s="539"/>
      <c r="F7" s="541"/>
      <c r="G7" s="542"/>
      <c r="H7" s="542"/>
      <c r="I7" s="542"/>
      <c r="J7" s="544" t="s">
        <v>890</v>
      </c>
      <c r="K7" s="93">
        <v>0.3</v>
      </c>
      <c r="L7" s="94" t="s">
        <v>22</v>
      </c>
      <c r="M7" s="95">
        <v>0.15</v>
      </c>
      <c r="N7" s="95">
        <v>0.35</v>
      </c>
      <c r="O7" s="95">
        <v>0.7</v>
      </c>
      <c r="P7" s="96">
        <v>1</v>
      </c>
      <c r="Q7" s="6">
        <f t="shared" si="4"/>
        <v>4.4999999999999998E-2</v>
      </c>
      <c r="R7" s="6">
        <f>+SUM(N7:N7)*K7</f>
        <v>0.105</v>
      </c>
      <c r="S7" s="6">
        <f t="shared" si="1"/>
        <v>0.21</v>
      </c>
      <c r="T7" s="6">
        <f t="shared" si="2"/>
        <v>0.3</v>
      </c>
      <c r="U7" s="45">
        <f t="shared" si="3"/>
        <v>0.3</v>
      </c>
      <c r="V7" s="577"/>
      <c r="W7" s="577"/>
      <c r="X7" s="577"/>
      <c r="Y7" s="577"/>
      <c r="Z7" s="586"/>
      <c r="AA7" s="589"/>
      <c r="AB7" s="586"/>
      <c r="AC7" s="592"/>
      <c r="AD7" s="580"/>
    </row>
    <row r="8" spans="1:65" ht="28.15" customHeight="1" x14ac:dyDescent="0.2">
      <c r="A8" s="530"/>
      <c r="B8" s="533"/>
      <c r="C8" s="536"/>
      <c r="D8" s="537"/>
      <c r="E8" s="539"/>
      <c r="F8" s="541"/>
      <c r="G8" s="542"/>
      <c r="H8" s="542"/>
      <c r="I8" s="542"/>
      <c r="J8" s="544"/>
      <c r="K8" s="97">
        <v>0.3</v>
      </c>
      <c r="L8" s="98" t="s">
        <v>23</v>
      </c>
      <c r="M8" s="99">
        <v>0</v>
      </c>
      <c r="N8" s="99">
        <v>0</v>
      </c>
      <c r="O8" s="99">
        <v>0</v>
      </c>
      <c r="P8" s="100">
        <v>0</v>
      </c>
      <c r="Q8" s="51">
        <f>+SUM(M8:M8)*K8</f>
        <v>0</v>
      </c>
      <c r="R8" s="51">
        <f t="shared" si="0"/>
        <v>0</v>
      </c>
      <c r="S8" s="51">
        <f t="shared" si="1"/>
        <v>0</v>
      </c>
      <c r="T8" s="51">
        <f t="shared" si="2"/>
        <v>0</v>
      </c>
      <c r="U8" s="52">
        <f t="shared" si="3"/>
        <v>0</v>
      </c>
      <c r="V8" s="577"/>
      <c r="W8" s="577"/>
      <c r="X8" s="577"/>
      <c r="Y8" s="577"/>
      <c r="Z8" s="586"/>
      <c r="AA8" s="590"/>
      <c r="AB8" s="586"/>
      <c r="AC8" s="592"/>
      <c r="AD8" s="580"/>
    </row>
    <row r="9" spans="1:65" ht="37.15" customHeight="1" x14ac:dyDescent="0.2">
      <c r="A9" s="530"/>
      <c r="B9" s="533"/>
      <c r="C9" s="553" t="s">
        <v>121</v>
      </c>
      <c r="D9" s="553" t="s">
        <v>122</v>
      </c>
      <c r="E9" s="538" t="s">
        <v>1180</v>
      </c>
      <c r="F9" s="553">
        <v>2</v>
      </c>
      <c r="G9" s="581" t="s">
        <v>618</v>
      </c>
      <c r="H9" s="581" t="s">
        <v>619</v>
      </c>
      <c r="I9" s="583">
        <f>+MAX(V9:Y10)</f>
        <v>0</v>
      </c>
      <c r="J9" s="579" t="s">
        <v>1059</v>
      </c>
      <c r="K9" s="93">
        <v>1</v>
      </c>
      <c r="L9" s="101" t="s">
        <v>22</v>
      </c>
      <c r="M9" s="106">
        <v>0</v>
      </c>
      <c r="N9" s="106">
        <v>0.5</v>
      </c>
      <c r="O9" s="106">
        <v>0.5</v>
      </c>
      <c r="P9" s="110">
        <v>1</v>
      </c>
      <c r="Q9" s="17">
        <f t="shared" si="4"/>
        <v>0</v>
      </c>
      <c r="R9" s="6">
        <f t="shared" si="0"/>
        <v>0.5</v>
      </c>
      <c r="S9" s="6">
        <f t="shared" si="1"/>
        <v>0.5</v>
      </c>
      <c r="T9" s="6">
        <f t="shared" si="2"/>
        <v>1</v>
      </c>
      <c r="U9" s="45">
        <f t="shared" si="3"/>
        <v>1</v>
      </c>
      <c r="V9" s="576">
        <f>+Q10</f>
        <v>0</v>
      </c>
      <c r="W9" s="576">
        <f>+R10</f>
        <v>0</v>
      </c>
      <c r="X9" s="576">
        <f>+S10</f>
        <v>0</v>
      </c>
      <c r="Y9" s="576">
        <f>+T10</f>
        <v>0</v>
      </c>
      <c r="Z9" s="586"/>
      <c r="AA9" s="578" t="s">
        <v>123</v>
      </c>
      <c r="AB9" s="586"/>
      <c r="AC9" s="593"/>
    </row>
    <row r="10" spans="1:65" ht="52.9" customHeight="1" x14ac:dyDescent="0.2">
      <c r="A10" s="530"/>
      <c r="B10" s="533"/>
      <c r="C10" s="554"/>
      <c r="D10" s="554"/>
      <c r="E10" s="539"/>
      <c r="F10" s="554"/>
      <c r="G10" s="582"/>
      <c r="H10" s="582"/>
      <c r="I10" s="584"/>
      <c r="J10" s="579"/>
      <c r="K10" s="97">
        <v>1</v>
      </c>
      <c r="L10" s="98" t="s">
        <v>23</v>
      </c>
      <c r="M10" s="99">
        <v>0</v>
      </c>
      <c r="N10" s="99">
        <v>0</v>
      </c>
      <c r="O10" s="99">
        <v>0</v>
      </c>
      <c r="P10" s="100">
        <v>0</v>
      </c>
      <c r="Q10" s="51">
        <f t="shared" si="4"/>
        <v>0</v>
      </c>
      <c r="R10" s="51">
        <f t="shared" si="0"/>
        <v>0</v>
      </c>
      <c r="S10" s="51">
        <f t="shared" si="1"/>
        <v>0</v>
      </c>
      <c r="T10" s="51">
        <f t="shared" si="2"/>
        <v>0</v>
      </c>
      <c r="U10" s="52">
        <f t="shared" si="3"/>
        <v>0</v>
      </c>
      <c r="V10" s="577"/>
      <c r="W10" s="577"/>
      <c r="X10" s="577"/>
      <c r="Y10" s="577"/>
      <c r="Z10" s="586"/>
      <c r="AA10" s="578"/>
      <c r="AB10" s="586"/>
      <c r="AC10" s="593"/>
    </row>
    <row r="11" spans="1:65" s="13" customFormat="1" ht="42.75" customHeight="1" x14ac:dyDescent="0.2">
      <c r="A11" s="530"/>
      <c r="B11" s="533"/>
      <c r="C11" s="554"/>
      <c r="D11" s="542" t="s">
        <v>124</v>
      </c>
      <c r="E11" s="594" t="s">
        <v>1060</v>
      </c>
      <c r="F11" s="596">
        <v>3</v>
      </c>
      <c r="G11" s="545" t="s">
        <v>897</v>
      </c>
      <c r="H11" s="685" t="s">
        <v>898</v>
      </c>
      <c r="I11" s="547">
        <v>0</v>
      </c>
      <c r="J11" s="548" t="s">
        <v>894</v>
      </c>
      <c r="K11" s="218">
        <v>0.15</v>
      </c>
      <c r="L11" s="145" t="s">
        <v>22</v>
      </c>
      <c r="M11" s="219">
        <v>0.25</v>
      </c>
      <c r="N11" s="219">
        <v>0.5</v>
      </c>
      <c r="O11" s="219">
        <v>0.75</v>
      </c>
      <c r="P11" s="219">
        <v>1</v>
      </c>
      <c r="Q11" s="6">
        <f t="shared" si="4"/>
        <v>3.7499999999999999E-2</v>
      </c>
      <c r="R11" s="6">
        <f t="shared" si="0"/>
        <v>7.4999999999999997E-2</v>
      </c>
      <c r="S11" s="6">
        <f t="shared" si="1"/>
        <v>0.11249999999999999</v>
      </c>
      <c r="T11" s="6">
        <f t="shared" si="2"/>
        <v>0.15</v>
      </c>
      <c r="U11" s="45">
        <f t="shared" si="3"/>
        <v>0.15</v>
      </c>
      <c r="V11" s="576">
        <v>0</v>
      </c>
      <c r="W11" s="576">
        <v>0</v>
      </c>
      <c r="X11" s="576">
        <v>0</v>
      </c>
      <c r="Y11" s="576">
        <v>0</v>
      </c>
      <c r="Z11" s="586"/>
      <c r="AA11" s="598" t="s">
        <v>125</v>
      </c>
      <c r="AB11" s="586"/>
      <c r="AC11" s="592"/>
      <c r="AW11" s="7"/>
      <c r="AX11" s="7"/>
      <c r="AY11" s="7"/>
      <c r="AZ11" s="7"/>
      <c r="BA11" s="7"/>
      <c r="BB11" s="7"/>
      <c r="BC11" s="7"/>
      <c r="BD11" s="7"/>
      <c r="BE11" s="7"/>
      <c r="BF11" s="7"/>
      <c r="BG11" s="7"/>
      <c r="BH11" s="7"/>
      <c r="BI11" s="7"/>
      <c r="BJ11" s="7"/>
      <c r="BK11" s="7"/>
      <c r="BL11" s="7"/>
      <c r="BM11" s="7"/>
    </row>
    <row r="12" spans="1:65" s="13" customFormat="1" ht="66" customHeight="1" x14ac:dyDescent="0.2">
      <c r="A12" s="530"/>
      <c r="B12" s="533"/>
      <c r="C12" s="554"/>
      <c r="D12" s="542"/>
      <c r="E12" s="595"/>
      <c r="F12" s="597"/>
      <c r="G12" s="546"/>
      <c r="H12" s="686"/>
      <c r="I12" s="547"/>
      <c r="J12" s="548"/>
      <c r="K12" s="220">
        <v>0.15</v>
      </c>
      <c r="L12" s="221" t="s">
        <v>23</v>
      </c>
      <c r="M12" s="99">
        <v>0</v>
      </c>
      <c r="N12" s="99">
        <v>0</v>
      </c>
      <c r="O12" s="99">
        <v>0</v>
      </c>
      <c r="P12" s="100">
        <v>0</v>
      </c>
      <c r="Q12" s="100">
        <f>+SUM(M12:M12)*K12</f>
        <v>0</v>
      </c>
      <c r="R12" s="100">
        <f t="shared" ref="R12" si="9">+SUM(N12:N12)*K12</f>
        <v>0</v>
      </c>
      <c r="S12" s="100">
        <f t="shared" ref="S12" si="10">+SUM(O12:O12)*K12</f>
        <v>0</v>
      </c>
      <c r="T12" s="100">
        <f t="shared" ref="T12" si="11">+SUM(P12:P12)*K12</f>
        <v>0</v>
      </c>
      <c r="U12" s="100">
        <f t="shared" ref="U12" si="12">+MAX(Q12:T12)</f>
        <v>0</v>
      </c>
      <c r="V12" s="577"/>
      <c r="W12" s="577"/>
      <c r="X12" s="577"/>
      <c r="Y12" s="577"/>
      <c r="Z12" s="586"/>
      <c r="AA12" s="599"/>
      <c r="AB12" s="586"/>
      <c r="AC12" s="592"/>
      <c r="AW12" s="7"/>
      <c r="AX12" s="7"/>
      <c r="AY12" s="7"/>
      <c r="AZ12" s="7"/>
      <c r="BA12" s="7"/>
      <c r="BB12" s="7"/>
      <c r="BC12" s="7"/>
      <c r="BD12" s="7"/>
      <c r="BE12" s="7"/>
      <c r="BF12" s="7"/>
      <c r="BG12" s="7"/>
      <c r="BH12" s="7"/>
      <c r="BI12" s="7"/>
      <c r="BJ12" s="7"/>
      <c r="BK12" s="7"/>
      <c r="BL12" s="7"/>
      <c r="BM12" s="7"/>
    </row>
    <row r="13" spans="1:65" s="13" customFormat="1" ht="33.6" customHeight="1" x14ac:dyDescent="0.2">
      <c r="A13" s="530"/>
      <c r="B13" s="533"/>
      <c r="C13" s="554"/>
      <c r="D13" s="542"/>
      <c r="E13" s="595"/>
      <c r="F13" s="597"/>
      <c r="G13" s="546"/>
      <c r="H13" s="685" t="s">
        <v>899</v>
      </c>
      <c r="I13" s="547"/>
      <c r="J13" s="548" t="s">
        <v>895</v>
      </c>
      <c r="K13" s="218">
        <v>0.4</v>
      </c>
      <c r="L13" s="145" t="s">
        <v>22</v>
      </c>
      <c r="M13" s="219">
        <v>0.25</v>
      </c>
      <c r="N13" s="219">
        <v>0.5</v>
      </c>
      <c r="O13" s="219">
        <v>0.75</v>
      </c>
      <c r="P13" s="219">
        <v>1</v>
      </c>
      <c r="Q13" s="6">
        <f t="shared" si="4"/>
        <v>0.1</v>
      </c>
      <c r="R13" s="6">
        <f t="shared" si="0"/>
        <v>0.2</v>
      </c>
      <c r="S13" s="6">
        <f t="shared" si="1"/>
        <v>0.30000000000000004</v>
      </c>
      <c r="T13" s="6">
        <f t="shared" si="2"/>
        <v>0.4</v>
      </c>
      <c r="U13" s="45">
        <f t="shared" si="3"/>
        <v>0.4</v>
      </c>
      <c r="V13" s="577"/>
      <c r="W13" s="577"/>
      <c r="X13" s="577"/>
      <c r="Y13" s="577"/>
      <c r="Z13" s="586"/>
      <c r="AA13" s="599"/>
      <c r="AB13" s="586"/>
      <c r="AC13" s="592"/>
      <c r="AW13" s="7"/>
      <c r="AX13" s="7"/>
      <c r="AY13" s="7"/>
      <c r="AZ13" s="7"/>
      <c r="BA13" s="7"/>
      <c r="BB13" s="7"/>
      <c r="BC13" s="7"/>
      <c r="BD13" s="7"/>
      <c r="BE13" s="7"/>
      <c r="BF13" s="7"/>
      <c r="BG13" s="7"/>
      <c r="BH13" s="7"/>
      <c r="BI13" s="7"/>
      <c r="BJ13" s="7"/>
      <c r="BK13" s="7"/>
      <c r="BL13" s="7"/>
      <c r="BM13" s="7"/>
    </row>
    <row r="14" spans="1:65" s="13" customFormat="1" ht="42.6" customHeight="1" x14ac:dyDescent="0.2">
      <c r="A14" s="530"/>
      <c r="B14" s="533"/>
      <c r="C14" s="554"/>
      <c r="D14" s="542"/>
      <c r="E14" s="595"/>
      <c r="F14" s="597"/>
      <c r="G14" s="546"/>
      <c r="H14" s="686"/>
      <c r="I14" s="547"/>
      <c r="J14" s="548"/>
      <c r="K14" s="220">
        <v>0.4</v>
      </c>
      <c r="L14" s="221" t="s">
        <v>23</v>
      </c>
      <c r="M14" s="51">
        <v>0</v>
      </c>
      <c r="N14" s="51">
        <v>0</v>
      </c>
      <c r="O14" s="51">
        <v>0</v>
      </c>
      <c r="P14" s="51">
        <v>0</v>
      </c>
      <c r="Q14" s="51">
        <f t="shared" si="4"/>
        <v>0</v>
      </c>
      <c r="R14" s="51">
        <f t="shared" si="0"/>
        <v>0</v>
      </c>
      <c r="S14" s="51">
        <f t="shared" si="1"/>
        <v>0</v>
      </c>
      <c r="T14" s="51">
        <f t="shared" si="2"/>
        <v>0</v>
      </c>
      <c r="U14" s="52">
        <f t="shared" si="3"/>
        <v>0</v>
      </c>
      <c r="V14" s="577"/>
      <c r="W14" s="577"/>
      <c r="X14" s="577"/>
      <c r="Y14" s="577"/>
      <c r="Z14" s="586"/>
      <c r="AA14" s="599"/>
      <c r="AB14" s="586"/>
      <c r="AC14" s="592"/>
      <c r="AW14" s="7"/>
      <c r="AX14" s="7"/>
      <c r="AY14" s="7"/>
      <c r="AZ14" s="7"/>
      <c r="BA14" s="7"/>
      <c r="BB14" s="7"/>
      <c r="BC14" s="7"/>
      <c r="BD14" s="7"/>
      <c r="BE14" s="7"/>
      <c r="BF14" s="7"/>
      <c r="BG14" s="7"/>
      <c r="BH14" s="7"/>
      <c r="BI14" s="7"/>
      <c r="BJ14" s="7"/>
      <c r="BK14" s="7"/>
      <c r="BL14" s="7"/>
      <c r="BM14" s="7"/>
    </row>
    <row r="15" spans="1:65" s="13" customFormat="1" ht="28.9" customHeight="1" x14ac:dyDescent="0.2">
      <c r="A15" s="530"/>
      <c r="B15" s="533"/>
      <c r="C15" s="554"/>
      <c r="D15" s="542"/>
      <c r="E15" s="595"/>
      <c r="F15" s="597"/>
      <c r="G15" s="546"/>
      <c r="H15" s="686" t="s">
        <v>900</v>
      </c>
      <c r="I15" s="547"/>
      <c r="J15" s="548" t="s">
        <v>896</v>
      </c>
      <c r="K15" s="218">
        <v>0.1</v>
      </c>
      <c r="L15" s="145" t="s">
        <v>22</v>
      </c>
      <c r="M15" s="219">
        <v>0.25</v>
      </c>
      <c r="N15" s="219">
        <v>0.5</v>
      </c>
      <c r="O15" s="219">
        <v>0.75</v>
      </c>
      <c r="P15" s="219">
        <v>1</v>
      </c>
      <c r="Q15" s="6">
        <f t="shared" si="4"/>
        <v>2.5000000000000001E-2</v>
      </c>
      <c r="R15" s="6">
        <f t="shared" si="0"/>
        <v>0.05</v>
      </c>
      <c r="S15" s="6">
        <f t="shared" si="1"/>
        <v>7.5000000000000011E-2</v>
      </c>
      <c r="T15" s="6">
        <f t="shared" si="2"/>
        <v>0.1</v>
      </c>
      <c r="U15" s="45">
        <f t="shared" si="3"/>
        <v>0.1</v>
      </c>
      <c r="V15" s="577"/>
      <c r="W15" s="577"/>
      <c r="X15" s="577"/>
      <c r="Y15" s="577"/>
      <c r="Z15" s="586"/>
      <c r="AA15" s="599"/>
      <c r="AB15" s="586"/>
      <c r="AC15" s="592"/>
      <c r="AW15" s="7"/>
      <c r="AX15" s="7"/>
      <c r="AY15" s="7"/>
      <c r="AZ15" s="7"/>
      <c r="BA15" s="7"/>
      <c r="BB15" s="7"/>
      <c r="BC15" s="7"/>
      <c r="BD15" s="7"/>
      <c r="BE15" s="7"/>
      <c r="BF15" s="7"/>
      <c r="BG15" s="7"/>
      <c r="BH15" s="7"/>
      <c r="BI15" s="7"/>
      <c r="BJ15" s="7"/>
      <c r="BK15" s="7"/>
      <c r="BL15" s="7"/>
      <c r="BM15" s="7"/>
    </row>
    <row r="16" spans="1:65" s="13" customFormat="1" ht="37.15" customHeight="1" x14ac:dyDescent="0.2">
      <c r="A16" s="530"/>
      <c r="B16" s="533"/>
      <c r="C16" s="554"/>
      <c r="D16" s="542"/>
      <c r="E16" s="595"/>
      <c r="F16" s="597"/>
      <c r="G16" s="546"/>
      <c r="H16" s="687"/>
      <c r="I16" s="547"/>
      <c r="J16" s="548"/>
      <c r="K16" s="220">
        <v>0.1</v>
      </c>
      <c r="L16" s="221" t="s">
        <v>23</v>
      </c>
      <c r="M16" s="51">
        <v>0</v>
      </c>
      <c r="N16" s="51">
        <v>0</v>
      </c>
      <c r="O16" s="51">
        <v>0</v>
      </c>
      <c r="P16" s="51">
        <v>0</v>
      </c>
      <c r="Q16" s="52">
        <f t="shared" si="4"/>
        <v>0</v>
      </c>
      <c r="R16" s="51">
        <f t="shared" si="0"/>
        <v>0</v>
      </c>
      <c r="S16" s="51">
        <f t="shared" si="1"/>
        <v>0</v>
      </c>
      <c r="T16" s="51">
        <f t="shared" si="2"/>
        <v>0</v>
      </c>
      <c r="U16" s="52">
        <f t="shared" si="3"/>
        <v>0</v>
      </c>
      <c r="V16" s="577"/>
      <c r="W16" s="577"/>
      <c r="X16" s="577"/>
      <c r="Y16" s="577"/>
      <c r="Z16" s="586"/>
      <c r="AA16" s="599"/>
      <c r="AB16" s="586"/>
      <c r="AC16" s="592"/>
      <c r="AW16" s="7"/>
      <c r="AX16" s="7"/>
      <c r="AY16" s="7"/>
      <c r="AZ16" s="7"/>
      <c r="BA16" s="7"/>
      <c r="BB16" s="7"/>
      <c r="BC16" s="7"/>
      <c r="BD16" s="7"/>
      <c r="BE16" s="7"/>
      <c r="BF16" s="7"/>
      <c r="BG16" s="7"/>
      <c r="BH16" s="7"/>
      <c r="BI16" s="7"/>
      <c r="BJ16" s="7"/>
      <c r="BK16" s="7"/>
      <c r="BL16" s="7"/>
      <c r="BM16" s="7"/>
    </row>
    <row r="17" spans="1:65" s="13" customFormat="1" ht="22.15" customHeight="1" x14ac:dyDescent="0.2">
      <c r="A17" s="530"/>
      <c r="B17" s="533"/>
      <c r="C17" s="554"/>
      <c r="D17" s="542" t="s">
        <v>126</v>
      </c>
      <c r="E17" s="556" t="s">
        <v>1153</v>
      </c>
      <c r="F17" s="553">
        <v>4</v>
      </c>
      <c r="G17" s="606" t="s">
        <v>418</v>
      </c>
      <c r="H17" s="606" t="s">
        <v>127</v>
      </c>
      <c r="I17" s="583">
        <f>+MAX(V17:Y22)</f>
        <v>0</v>
      </c>
      <c r="J17" s="538" t="s">
        <v>419</v>
      </c>
      <c r="K17" s="259">
        <v>0.2</v>
      </c>
      <c r="L17" s="94" t="s">
        <v>22</v>
      </c>
      <c r="M17" s="95">
        <v>0</v>
      </c>
      <c r="N17" s="95">
        <v>0.5</v>
      </c>
      <c r="O17" s="95">
        <v>0.5</v>
      </c>
      <c r="P17" s="96">
        <v>1</v>
      </c>
      <c r="Q17" s="6">
        <f t="shared" si="4"/>
        <v>0</v>
      </c>
      <c r="R17" s="6">
        <f t="shared" si="0"/>
        <v>0.1</v>
      </c>
      <c r="S17" s="6">
        <f t="shared" si="1"/>
        <v>0.1</v>
      </c>
      <c r="T17" s="6">
        <f t="shared" si="2"/>
        <v>0.2</v>
      </c>
      <c r="U17" s="45">
        <f t="shared" si="3"/>
        <v>0.2</v>
      </c>
      <c r="V17" s="576">
        <f>+Q18+Q20+Q22</f>
        <v>0</v>
      </c>
      <c r="W17" s="576">
        <f>+R18+R20+R22</f>
        <v>0</v>
      </c>
      <c r="X17" s="576">
        <f>+S18+S20+S22</f>
        <v>0</v>
      </c>
      <c r="Y17" s="576">
        <f>+T18+T20+T22</f>
        <v>0</v>
      </c>
      <c r="Z17" s="586"/>
      <c r="AA17" s="599"/>
      <c r="AB17" s="586"/>
      <c r="AC17" s="592"/>
      <c r="AW17" s="7"/>
      <c r="AX17" s="7"/>
      <c r="AY17" s="7"/>
      <c r="AZ17" s="7"/>
      <c r="BA17" s="7"/>
      <c r="BB17" s="7"/>
      <c r="BC17" s="7"/>
      <c r="BD17" s="7"/>
      <c r="BE17" s="7"/>
      <c r="BF17" s="7"/>
      <c r="BG17" s="7"/>
      <c r="BH17" s="7"/>
      <c r="BI17" s="7"/>
      <c r="BJ17" s="7"/>
      <c r="BK17" s="7"/>
      <c r="BL17" s="7"/>
      <c r="BM17" s="7"/>
    </row>
    <row r="18" spans="1:65" s="13" customFormat="1" ht="22.9" customHeight="1" x14ac:dyDescent="0.2">
      <c r="A18" s="530"/>
      <c r="B18" s="533"/>
      <c r="C18" s="554"/>
      <c r="D18" s="542"/>
      <c r="E18" s="557"/>
      <c r="F18" s="554"/>
      <c r="G18" s="606"/>
      <c r="H18" s="606"/>
      <c r="I18" s="584"/>
      <c r="J18" s="601"/>
      <c r="K18" s="260">
        <v>0.2</v>
      </c>
      <c r="L18" s="229" t="s">
        <v>23</v>
      </c>
      <c r="M18" s="51">
        <v>0</v>
      </c>
      <c r="N18" s="51">
        <v>0</v>
      </c>
      <c r="O18" s="51">
        <v>0</v>
      </c>
      <c r="P18" s="51">
        <v>0</v>
      </c>
      <c r="Q18" s="52">
        <f t="shared" si="4"/>
        <v>0</v>
      </c>
      <c r="R18" s="51">
        <f t="shared" si="0"/>
        <v>0</v>
      </c>
      <c r="S18" s="51">
        <f t="shared" si="1"/>
        <v>0</v>
      </c>
      <c r="T18" s="51">
        <f t="shared" si="2"/>
        <v>0</v>
      </c>
      <c r="U18" s="52">
        <f t="shared" si="3"/>
        <v>0</v>
      </c>
      <c r="V18" s="577"/>
      <c r="W18" s="577"/>
      <c r="X18" s="577"/>
      <c r="Y18" s="577"/>
      <c r="Z18" s="586"/>
      <c r="AA18" s="599"/>
      <c r="AB18" s="586"/>
      <c r="AC18" s="592"/>
      <c r="AW18" s="7"/>
      <c r="AX18" s="7"/>
      <c r="AY18" s="7"/>
      <c r="AZ18" s="7"/>
      <c r="BA18" s="7"/>
      <c r="BB18" s="7"/>
      <c r="BC18" s="7"/>
      <c r="BD18" s="7"/>
      <c r="BE18" s="7"/>
      <c r="BF18" s="7"/>
      <c r="BG18" s="7"/>
      <c r="BH18" s="7"/>
      <c r="BI18" s="7"/>
      <c r="BJ18" s="7"/>
      <c r="BK18" s="7"/>
      <c r="BL18" s="7"/>
      <c r="BM18" s="7"/>
    </row>
    <row r="19" spans="1:65" s="13" customFormat="1" ht="28.15" customHeight="1" x14ac:dyDescent="0.2">
      <c r="A19" s="530"/>
      <c r="B19" s="533"/>
      <c r="C19" s="554"/>
      <c r="D19" s="542"/>
      <c r="E19" s="557"/>
      <c r="F19" s="554"/>
      <c r="G19" s="606"/>
      <c r="H19" s="606"/>
      <c r="I19" s="584"/>
      <c r="J19" s="603" t="s">
        <v>420</v>
      </c>
      <c r="K19" s="259">
        <v>0.4</v>
      </c>
      <c r="L19" s="94" t="s">
        <v>22</v>
      </c>
      <c r="M19" s="95">
        <v>0</v>
      </c>
      <c r="N19" s="95">
        <v>0.5</v>
      </c>
      <c r="O19" s="95">
        <v>0.5</v>
      </c>
      <c r="P19" s="96">
        <v>1</v>
      </c>
      <c r="Q19" s="6">
        <f t="shared" si="4"/>
        <v>0</v>
      </c>
      <c r="R19" s="6">
        <f t="shared" si="0"/>
        <v>0.2</v>
      </c>
      <c r="S19" s="6">
        <f t="shared" si="1"/>
        <v>0.2</v>
      </c>
      <c r="T19" s="6">
        <f t="shared" si="2"/>
        <v>0.4</v>
      </c>
      <c r="U19" s="45">
        <f t="shared" si="3"/>
        <v>0.4</v>
      </c>
      <c r="V19" s="577"/>
      <c r="W19" s="577"/>
      <c r="X19" s="577"/>
      <c r="Y19" s="577"/>
      <c r="Z19" s="586"/>
      <c r="AA19" s="599"/>
      <c r="AB19" s="586"/>
      <c r="AC19" s="592"/>
      <c r="AW19" s="7"/>
      <c r="AX19" s="7"/>
      <c r="AY19" s="7"/>
      <c r="AZ19" s="7"/>
      <c r="BA19" s="7"/>
      <c r="BB19" s="7"/>
      <c r="BC19" s="7"/>
      <c r="BD19" s="7"/>
      <c r="BE19" s="7"/>
      <c r="BF19" s="7"/>
      <c r="BG19" s="7"/>
      <c r="BH19" s="7"/>
      <c r="BI19" s="7"/>
      <c r="BJ19" s="7"/>
      <c r="BK19" s="7"/>
      <c r="BL19" s="7"/>
      <c r="BM19" s="7"/>
    </row>
    <row r="20" spans="1:65" s="13" customFormat="1" ht="31.15" customHeight="1" x14ac:dyDescent="0.2">
      <c r="A20" s="530"/>
      <c r="B20" s="533"/>
      <c r="C20" s="554"/>
      <c r="D20" s="542"/>
      <c r="E20" s="557"/>
      <c r="F20" s="554"/>
      <c r="G20" s="606"/>
      <c r="H20" s="606"/>
      <c r="I20" s="584"/>
      <c r="J20" s="604"/>
      <c r="K20" s="260">
        <v>0.4</v>
      </c>
      <c r="L20" s="229" t="s">
        <v>23</v>
      </c>
      <c r="M20" s="51">
        <v>0</v>
      </c>
      <c r="N20" s="51">
        <v>0</v>
      </c>
      <c r="O20" s="51">
        <v>0</v>
      </c>
      <c r="P20" s="51">
        <v>0</v>
      </c>
      <c r="Q20" s="52">
        <f t="shared" si="4"/>
        <v>0</v>
      </c>
      <c r="R20" s="51">
        <f t="shared" si="0"/>
        <v>0</v>
      </c>
      <c r="S20" s="51">
        <f t="shared" si="1"/>
        <v>0</v>
      </c>
      <c r="T20" s="51">
        <f t="shared" si="2"/>
        <v>0</v>
      </c>
      <c r="U20" s="52">
        <f t="shared" si="3"/>
        <v>0</v>
      </c>
      <c r="V20" s="577"/>
      <c r="W20" s="577"/>
      <c r="X20" s="577"/>
      <c r="Y20" s="577"/>
      <c r="Z20" s="586"/>
      <c r="AA20" s="599"/>
      <c r="AB20" s="586"/>
      <c r="AC20" s="592"/>
      <c r="AW20" s="7"/>
      <c r="AX20" s="7"/>
      <c r="AY20" s="7"/>
      <c r="AZ20" s="7"/>
      <c r="BA20" s="7"/>
      <c r="BB20" s="7"/>
      <c r="BC20" s="7"/>
      <c r="BD20" s="7"/>
      <c r="BE20" s="7"/>
      <c r="BF20" s="7"/>
      <c r="BG20" s="7"/>
      <c r="BH20" s="7"/>
      <c r="BI20" s="7"/>
      <c r="BJ20" s="7"/>
      <c r="BK20" s="7"/>
      <c r="BL20" s="7"/>
      <c r="BM20" s="7"/>
    </row>
    <row r="21" spans="1:65" s="13" customFormat="1" ht="37.15" customHeight="1" x14ac:dyDescent="0.2">
      <c r="A21" s="530"/>
      <c r="B21" s="533"/>
      <c r="C21" s="554"/>
      <c r="D21" s="542"/>
      <c r="E21" s="557"/>
      <c r="F21" s="554"/>
      <c r="G21" s="606"/>
      <c r="H21" s="606"/>
      <c r="I21" s="584"/>
      <c r="J21" s="603" t="s">
        <v>421</v>
      </c>
      <c r="K21" s="259">
        <v>0.4</v>
      </c>
      <c r="L21" s="94" t="s">
        <v>22</v>
      </c>
      <c r="M21" s="95">
        <v>0.5</v>
      </c>
      <c r="N21" s="95">
        <v>0.5</v>
      </c>
      <c r="O21" s="95">
        <v>1</v>
      </c>
      <c r="P21" s="96">
        <v>1</v>
      </c>
      <c r="Q21" s="6">
        <f t="shared" si="4"/>
        <v>0.2</v>
      </c>
      <c r="R21" s="6">
        <f t="shared" si="0"/>
        <v>0.2</v>
      </c>
      <c r="S21" s="6">
        <f t="shared" si="1"/>
        <v>0.4</v>
      </c>
      <c r="T21" s="6">
        <f t="shared" si="2"/>
        <v>0.4</v>
      </c>
      <c r="U21" s="45">
        <f t="shared" si="3"/>
        <v>0.4</v>
      </c>
      <c r="V21" s="577"/>
      <c r="W21" s="577"/>
      <c r="X21" s="577"/>
      <c r="Y21" s="577"/>
      <c r="Z21" s="586"/>
      <c r="AA21" s="599"/>
      <c r="AB21" s="586"/>
      <c r="AC21" s="592"/>
      <c r="AW21" s="7"/>
      <c r="AX21" s="7"/>
      <c r="AY21" s="7"/>
      <c r="AZ21" s="7"/>
      <c r="BA21" s="7"/>
      <c r="BB21" s="7"/>
      <c r="BC21" s="7"/>
      <c r="BD21" s="7"/>
      <c r="BE21" s="7"/>
      <c r="BF21" s="7"/>
      <c r="BG21" s="7"/>
      <c r="BH21" s="7"/>
      <c r="BI21" s="7"/>
      <c r="BJ21" s="7"/>
      <c r="BK21" s="7"/>
      <c r="BL21" s="7"/>
      <c r="BM21" s="7"/>
    </row>
    <row r="22" spans="1:65" s="13" customFormat="1" ht="41.45" customHeight="1" x14ac:dyDescent="0.2">
      <c r="A22" s="530"/>
      <c r="B22" s="533"/>
      <c r="C22" s="554"/>
      <c r="D22" s="542"/>
      <c r="E22" s="605"/>
      <c r="F22" s="555"/>
      <c r="G22" s="606"/>
      <c r="H22" s="606"/>
      <c r="I22" s="607"/>
      <c r="J22" s="603"/>
      <c r="K22" s="260">
        <v>0.4</v>
      </c>
      <c r="L22" s="229" t="s">
        <v>23</v>
      </c>
      <c r="M22" s="51">
        <v>0</v>
      </c>
      <c r="N22" s="51">
        <v>0</v>
      </c>
      <c r="O22" s="51">
        <v>0</v>
      </c>
      <c r="P22" s="51">
        <v>0</v>
      </c>
      <c r="Q22" s="52">
        <f t="shared" si="4"/>
        <v>0</v>
      </c>
      <c r="R22" s="51">
        <f t="shared" si="0"/>
        <v>0</v>
      </c>
      <c r="S22" s="51">
        <f t="shared" si="1"/>
        <v>0</v>
      </c>
      <c r="T22" s="51">
        <f t="shared" si="2"/>
        <v>0</v>
      </c>
      <c r="U22" s="52">
        <f t="shared" si="3"/>
        <v>0</v>
      </c>
      <c r="V22" s="602"/>
      <c r="W22" s="602"/>
      <c r="X22" s="602"/>
      <c r="Y22" s="602"/>
      <c r="Z22" s="586"/>
      <c r="AA22" s="600"/>
      <c r="AB22" s="586"/>
      <c r="AC22" s="592"/>
      <c r="AW22" s="7"/>
      <c r="AX22" s="7"/>
      <c r="AY22" s="7"/>
      <c r="AZ22" s="7"/>
      <c r="BA22" s="7"/>
      <c r="BB22" s="7"/>
      <c r="BC22" s="7"/>
      <c r="BD22" s="7"/>
      <c r="BE22" s="7"/>
      <c r="BF22" s="7"/>
      <c r="BG22" s="7"/>
      <c r="BH22" s="7"/>
      <c r="BI22" s="7"/>
      <c r="BJ22" s="7"/>
      <c r="BK22" s="7"/>
      <c r="BL22" s="7"/>
      <c r="BM22" s="7"/>
    </row>
    <row r="23" spans="1:65" s="13" customFormat="1" ht="41.45" customHeight="1" x14ac:dyDescent="0.2">
      <c r="A23" s="530"/>
      <c r="B23" s="533"/>
      <c r="C23" s="554"/>
      <c r="D23" s="556" t="s">
        <v>874</v>
      </c>
      <c r="E23" s="556" t="s">
        <v>901</v>
      </c>
      <c r="F23" s="553">
        <v>5</v>
      </c>
      <c r="G23" s="684" t="s">
        <v>872</v>
      </c>
      <c r="H23" s="606" t="s">
        <v>873</v>
      </c>
      <c r="I23" s="583">
        <v>0</v>
      </c>
      <c r="J23" s="603" t="s">
        <v>902</v>
      </c>
      <c r="K23" s="286">
        <v>0.2</v>
      </c>
      <c r="L23" s="94" t="s">
        <v>22</v>
      </c>
      <c r="M23" s="287">
        <v>1</v>
      </c>
      <c r="N23" s="287">
        <v>1</v>
      </c>
      <c r="O23" s="287">
        <v>1</v>
      </c>
      <c r="P23" s="287">
        <v>1</v>
      </c>
      <c r="Q23" s="288">
        <f t="shared" si="4"/>
        <v>0.2</v>
      </c>
      <c r="R23" s="287">
        <f t="shared" si="0"/>
        <v>0.2</v>
      </c>
      <c r="S23" s="287">
        <f t="shared" si="1"/>
        <v>0.2</v>
      </c>
      <c r="T23" s="287">
        <f t="shared" si="2"/>
        <v>0.2</v>
      </c>
      <c r="U23" s="288">
        <f t="shared" si="3"/>
        <v>0.2</v>
      </c>
      <c r="V23" s="576">
        <v>0</v>
      </c>
      <c r="W23" s="576">
        <v>0</v>
      </c>
      <c r="X23" s="576">
        <v>0</v>
      </c>
      <c r="Y23" s="576">
        <v>0</v>
      </c>
      <c r="Z23" s="586"/>
      <c r="AA23" s="612" t="s">
        <v>1086</v>
      </c>
      <c r="AB23" s="586"/>
      <c r="AC23" s="284"/>
      <c r="AW23" s="7"/>
      <c r="AX23" s="7"/>
      <c r="AY23" s="7"/>
      <c r="AZ23" s="7"/>
      <c r="BA23" s="7"/>
      <c r="BB23" s="7"/>
      <c r="BC23" s="7"/>
      <c r="BD23" s="7"/>
      <c r="BE23" s="7"/>
      <c r="BF23" s="7"/>
      <c r="BG23" s="7"/>
      <c r="BH23" s="7"/>
      <c r="BI23" s="7"/>
      <c r="BJ23" s="7"/>
      <c r="BK23" s="7"/>
      <c r="BL23" s="7"/>
      <c r="BM23" s="7"/>
    </row>
    <row r="24" spans="1:65" s="13" customFormat="1" ht="45" customHeight="1" x14ac:dyDescent="0.2">
      <c r="A24" s="530"/>
      <c r="B24" s="533"/>
      <c r="C24" s="554"/>
      <c r="D24" s="557"/>
      <c r="E24" s="557"/>
      <c r="F24" s="554"/>
      <c r="G24" s="684"/>
      <c r="H24" s="606"/>
      <c r="I24" s="607"/>
      <c r="J24" s="603"/>
      <c r="K24" s="260">
        <v>0.2</v>
      </c>
      <c r="L24" s="229" t="s">
        <v>23</v>
      </c>
      <c r="M24" s="99">
        <v>0</v>
      </c>
      <c r="N24" s="99">
        <v>0</v>
      </c>
      <c r="O24" s="99">
        <v>0</v>
      </c>
      <c r="P24" s="100">
        <v>0</v>
      </c>
      <c r="Q24" s="100">
        <f>+SUM(M24:M24)*K24</f>
        <v>0</v>
      </c>
      <c r="R24" s="100">
        <f t="shared" ref="R24" si="13">+SUM(N24:N24)*K24</f>
        <v>0</v>
      </c>
      <c r="S24" s="100">
        <f t="shared" si="1"/>
        <v>0</v>
      </c>
      <c r="T24" s="100">
        <f t="shared" si="2"/>
        <v>0</v>
      </c>
      <c r="U24" s="100">
        <f t="shared" si="3"/>
        <v>0</v>
      </c>
      <c r="V24" s="577"/>
      <c r="W24" s="577"/>
      <c r="X24" s="577"/>
      <c r="Y24" s="577"/>
      <c r="Z24" s="586"/>
      <c r="AA24" s="613"/>
      <c r="AB24" s="586"/>
      <c r="AC24" s="284"/>
      <c r="AW24" s="7"/>
      <c r="AX24" s="7"/>
      <c r="AY24" s="7"/>
      <c r="AZ24" s="7"/>
      <c r="BA24" s="7"/>
      <c r="BB24" s="7"/>
      <c r="BC24" s="7"/>
      <c r="BD24" s="7"/>
      <c r="BE24" s="7"/>
      <c r="BF24" s="7"/>
      <c r="BG24" s="7"/>
      <c r="BH24" s="7"/>
      <c r="BI24" s="7"/>
      <c r="BJ24" s="7"/>
      <c r="BK24" s="7"/>
      <c r="BL24" s="7"/>
      <c r="BM24" s="7"/>
    </row>
    <row r="25" spans="1:65" s="13" customFormat="1" ht="39" customHeight="1" x14ac:dyDescent="0.2">
      <c r="A25" s="530"/>
      <c r="B25" s="533"/>
      <c r="C25" s="554"/>
      <c r="D25" s="557"/>
      <c r="E25" s="557"/>
      <c r="F25" s="554"/>
      <c r="G25" s="608" t="s">
        <v>905</v>
      </c>
      <c r="H25" s="610" t="s">
        <v>128</v>
      </c>
      <c r="I25" s="549">
        <v>0</v>
      </c>
      <c r="J25" s="551" t="s">
        <v>903</v>
      </c>
      <c r="K25" s="285">
        <v>0.3</v>
      </c>
      <c r="L25" s="262" t="s">
        <v>22</v>
      </c>
      <c r="M25" s="266">
        <v>0</v>
      </c>
      <c r="N25" s="266">
        <v>1</v>
      </c>
      <c r="O25" s="266">
        <v>1</v>
      </c>
      <c r="P25" s="266">
        <v>1</v>
      </c>
      <c r="Q25" s="6">
        <f t="shared" si="4"/>
        <v>0</v>
      </c>
      <c r="R25" s="6">
        <f t="shared" si="0"/>
        <v>0.3</v>
      </c>
      <c r="S25" s="6">
        <f t="shared" si="1"/>
        <v>0.3</v>
      </c>
      <c r="T25" s="6">
        <f t="shared" si="2"/>
        <v>0.3</v>
      </c>
      <c r="U25" s="45">
        <f t="shared" si="3"/>
        <v>0.3</v>
      </c>
      <c r="V25" s="577"/>
      <c r="W25" s="577"/>
      <c r="X25" s="577"/>
      <c r="Y25" s="577"/>
      <c r="Z25" s="586"/>
      <c r="AA25" s="613"/>
      <c r="AB25" s="586"/>
      <c r="AC25" s="592"/>
      <c r="AW25" s="7"/>
      <c r="AX25" s="7"/>
      <c r="AY25" s="7"/>
      <c r="AZ25" s="7"/>
      <c r="BA25" s="7"/>
      <c r="BB25" s="7"/>
      <c r="BC25" s="7"/>
      <c r="BD25" s="7"/>
      <c r="BE25" s="7"/>
      <c r="BF25" s="7"/>
      <c r="BG25" s="7"/>
      <c r="BH25" s="7"/>
      <c r="BI25" s="7"/>
      <c r="BJ25" s="7"/>
      <c r="BK25" s="7"/>
      <c r="BL25" s="7"/>
      <c r="BM25" s="7"/>
    </row>
    <row r="26" spans="1:65" s="13" customFormat="1" ht="33" customHeight="1" x14ac:dyDescent="0.2">
      <c r="A26" s="530"/>
      <c r="B26" s="533"/>
      <c r="C26" s="554"/>
      <c r="D26" s="557"/>
      <c r="E26" s="557"/>
      <c r="F26" s="554"/>
      <c r="G26" s="609"/>
      <c r="H26" s="611"/>
      <c r="I26" s="550"/>
      <c r="J26" s="552"/>
      <c r="K26" s="263">
        <v>0.3</v>
      </c>
      <c r="L26" s="264" t="s">
        <v>23</v>
      </c>
      <c r="M26" s="99">
        <v>0</v>
      </c>
      <c r="N26" s="99">
        <v>0</v>
      </c>
      <c r="O26" s="99">
        <v>0</v>
      </c>
      <c r="P26" s="100">
        <v>0</v>
      </c>
      <c r="Q26" s="100">
        <f>+SUM(M26:M26)*K26</f>
        <v>0</v>
      </c>
      <c r="R26" s="100">
        <f t="shared" ref="R26" si="14">+SUM(N26:N26)*K26</f>
        <v>0</v>
      </c>
      <c r="S26" s="100">
        <f t="shared" ref="S26" si="15">+SUM(O26:O26)*K26</f>
        <v>0</v>
      </c>
      <c r="T26" s="100">
        <f t="shared" ref="T26" si="16">+SUM(P26:P26)*K26</f>
        <v>0</v>
      </c>
      <c r="U26" s="100">
        <f t="shared" ref="U26" si="17">+MAX(Q26:T26)</f>
        <v>0</v>
      </c>
      <c r="V26" s="577"/>
      <c r="W26" s="577"/>
      <c r="X26" s="577"/>
      <c r="Y26" s="577"/>
      <c r="Z26" s="586"/>
      <c r="AA26" s="613"/>
      <c r="AB26" s="586"/>
      <c r="AC26" s="592"/>
      <c r="AW26" s="7"/>
      <c r="AX26" s="7"/>
      <c r="AY26" s="7"/>
      <c r="AZ26" s="7"/>
      <c r="BA26" s="7"/>
      <c r="BB26" s="7"/>
      <c r="BC26" s="7"/>
      <c r="BD26" s="7"/>
      <c r="BE26" s="7"/>
      <c r="BF26" s="7"/>
      <c r="BG26" s="7"/>
      <c r="BH26" s="7"/>
      <c r="BI26" s="7"/>
      <c r="BJ26" s="7"/>
      <c r="BK26" s="7"/>
      <c r="BL26" s="7"/>
      <c r="BM26" s="7"/>
    </row>
    <row r="27" spans="1:65" s="13" customFormat="1" ht="30" customHeight="1" x14ac:dyDescent="0.2">
      <c r="A27" s="530"/>
      <c r="B27" s="533"/>
      <c r="C27" s="554"/>
      <c r="D27" s="557"/>
      <c r="E27" s="557"/>
      <c r="F27" s="554"/>
      <c r="G27" s="609"/>
      <c r="H27" s="611"/>
      <c r="I27" s="550"/>
      <c r="J27" s="552" t="s">
        <v>904</v>
      </c>
      <c r="K27" s="261">
        <v>0.5</v>
      </c>
      <c r="L27" s="265" t="s">
        <v>22</v>
      </c>
      <c r="M27" s="266">
        <v>0</v>
      </c>
      <c r="N27" s="266">
        <v>0.25</v>
      </c>
      <c r="O27" s="266">
        <v>0.75</v>
      </c>
      <c r="P27" s="266">
        <v>1</v>
      </c>
      <c r="Q27" s="6">
        <f t="shared" si="4"/>
        <v>0</v>
      </c>
      <c r="R27" s="6">
        <f t="shared" si="0"/>
        <v>0.125</v>
      </c>
      <c r="S27" s="6">
        <f t="shared" si="1"/>
        <v>0.375</v>
      </c>
      <c r="T27" s="6">
        <f t="shared" si="2"/>
        <v>0.5</v>
      </c>
      <c r="U27" s="45">
        <f t="shared" si="3"/>
        <v>0.5</v>
      </c>
      <c r="V27" s="577"/>
      <c r="W27" s="577"/>
      <c r="X27" s="577"/>
      <c r="Y27" s="577"/>
      <c r="Z27" s="586"/>
      <c r="AA27" s="613"/>
      <c r="AB27" s="586"/>
      <c r="AC27" s="592"/>
      <c r="AW27" s="7"/>
      <c r="AX27" s="7"/>
      <c r="AY27" s="7"/>
      <c r="AZ27" s="7"/>
      <c r="BA27" s="7"/>
      <c r="BB27" s="7"/>
      <c r="BC27" s="7"/>
      <c r="BD27" s="7"/>
      <c r="BE27" s="7"/>
      <c r="BF27" s="7"/>
      <c r="BG27" s="7"/>
      <c r="BH27" s="7"/>
      <c r="BI27" s="7"/>
      <c r="BJ27" s="7"/>
      <c r="BK27" s="7"/>
      <c r="BL27" s="7"/>
      <c r="BM27" s="7"/>
    </row>
    <row r="28" spans="1:65" s="13" customFormat="1" ht="64.900000000000006" customHeight="1" x14ac:dyDescent="0.2">
      <c r="A28" s="530"/>
      <c r="B28" s="533"/>
      <c r="C28" s="554"/>
      <c r="D28" s="605"/>
      <c r="E28" s="605"/>
      <c r="F28" s="555"/>
      <c r="G28" s="609"/>
      <c r="H28" s="611"/>
      <c r="I28" s="550"/>
      <c r="J28" s="552"/>
      <c r="K28" s="263">
        <v>0.5</v>
      </c>
      <c r="L28" s="264" t="s">
        <v>23</v>
      </c>
      <c r="M28" s="99">
        <v>0</v>
      </c>
      <c r="N28" s="99">
        <v>0</v>
      </c>
      <c r="O28" s="99">
        <v>0</v>
      </c>
      <c r="P28" s="100">
        <v>0</v>
      </c>
      <c r="Q28" s="100">
        <f>+SUM(M28:M28)*K28</f>
        <v>0</v>
      </c>
      <c r="R28" s="100">
        <f t="shared" ref="R28" si="18">+SUM(N28:N28)*K28</f>
        <v>0</v>
      </c>
      <c r="S28" s="100">
        <f t="shared" ref="S28" si="19">+SUM(O28:O28)*K28</f>
        <v>0</v>
      </c>
      <c r="T28" s="100">
        <f t="shared" ref="T28" si="20">+SUM(P28:P28)*K28</f>
        <v>0</v>
      </c>
      <c r="U28" s="100">
        <f t="shared" ref="U28" si="21">+MAX(Q28:T28)</f>
        <v>0</v>
      </c>
      <c r="V28" s="602"/>
      <c r="W28" s="602"/>
      <c r="X28" s="602"/>
      <c r="Y28" s="602"/>
      <c r="Z28" s="586"/>
      <c r="AA28" s="614"/>
      <c r="AB28" s="586"/>
      <c r="AC28" s="592"/>
      <c r="AW28" s="7"/>
      <c r="AX28" s="7"/>
      <c r="AY28" s="7"/>
      <c r="AZ28" s="7"/>
      <c r="BA28" s="7"/>
      <c r="BB28" s="7"/>
      <c r="BC28" s="7"/>
      <c r="BD28" s="7"/>
      <c r="BE28" s="7"/>
      <c r="BF28" s="7"/>
      <c r="BG28" s="7"/>
      <c r="BH28" s="7"/>
      <c r="BI28" s="7"/>
      <c r="BJ28" s="7"/>
      <c r="BK28" s="7"/>
      <c r="BL28" s="7"/>
      <c r="BM28" s="7"/>
    </row>
    <row r="29" spans="1:65" s="13" customFormat="1" ht="36" customHeight="1" x14ac:dyDescent="0.2">
      <c r="A29" s="530"/>
      <c r="B29" s="533"/>
      <c r="C29" s="554"/>
      <c r="D29" s="555" t="s">
        <v>129</v>
      </c>
      <c r="E29" s="633" t="s">
        <v>788</v>
      </c>
      <c r="F29" s="635">
        <v>6</v>
      </c>
      <c r="G29" s="611" t="s">
        <v>789</v>
      </c>
      <c r="H29" s="611" t="s">
        <v>130</v>
      </c>
      <c r="I29" s="547">
        <v>0</v>
      </c>
      <c r="J29" s="552" t="s">
        <v>907</v>
      </c>
      <c r="K29" s="107">
        <v>0.5</v>
      </c>
      <c r="L29" s="94" t="s">
        <v>22</v>
      </c>
      <c r="M29" s="95">
        <v>0.25</v>
      </c>
      <c r="N29" s="95">
        <v>0.6</v>
      </c>
      <c r="O29" s="95">
        <v>1</v>
      </c>
      <c r="P29" s="96">
        <v>1</v>
      </c>
      <c r="Q29" s="6">
        <v>0</v>
      </c>
      <c r="R29" s="6">
        <f t="shared" si="0"/>
        <v>0.3</v>
      </c>
      <c r="S29" s="6">
        <f t="shared" si="1"/>
        <v>0.5</v>
      </c>
      <c r="T29" s="6">
        <f t="shared" si="2"/>
        <v>0.5</v>
      </c>
      <c r="U29" s="45">
        <f t="shared" si="3"/>
        <v>0.5</v>
      </c>
      <c r="V29" s="577">
        <f>+Q30+Q32</f>
        <v>0</v>
      </c>
      <c r="W29" s="577">
        <f>+R30+R32</f>
        <v>0</v>
      </c>
      <c r="X29" s="577">
        <f>+S30+S32</f>
        <v>0</v>
      </c>
      <c r="Y29" s="577">
        <f>+T30+T32</f>
        <v>0</v>
      </c>
      <c r="Z29" s="586"/>
      <c r="AA29" s="612" t="s">
        <v>131</v>
      </c>
      <c r="AB29" s="586"/>
      <c r="AC29" s="615"/>
      <c r="AW29" s="7"/>
      <c r="AX29" s="7"/>
      <c r="AY29" s="7"/>
      <c r="AZ29" s="7"/>
      <c r="BA29" s="7"/>
      <c r="BB29" s="7"/>
      <c r="BC29" s="7"/>
      <c r="BD29" s="7"/>
      <c r="BE29" s="7"/>
      <c r="BF29" s="7"/>
      <c r="BG29" s="7"/>
      <c r="BH29" s="7"/>
      <c r="BI29" s="7"/>
      <c r="BJ29" s="7"/>
      <c r="BK29" s="7"/>
      <c r="BL29" s="7"/>
      <c r="BM29" s="7"/>
    </row>
    <row r="30" spans="1:65" s="13" customFormat="1" ht="27.6" customHeight="1" x14ac:dyDescent="0.2">
      <c r="A30" s="530"/>
      <c r="B30" s="533"/>
      <c r="C30" s="554"/>
      <c r="D30" s="569"/>
      <c r="E30" s="634"/>
      <c r="F30" s="636"/>
      <c r="G30" s="611"/>
      <c r="H30" s="611"/>
      <c r="I30" s="547"/>
      <c r="J30" s="552"/>
      <c r="K30" s="108">
        <v>0.5</v>
      </c>
      <c r="L30" s="98" t="s">
        <v>23</v>
      </c>
      <c r="M30" s="99">
        <v>0</v>
      </c>
      <c r="N30" s="99">
        <v>0</v>
      </c>
      <c r="O30" s="99">
        <v>0</v>
      </c>
      <c r="P30" s="100">
        <v>0</v>
      </c>
      <c r="Q30" s="100">
        <f>+SUM(M30:M30)*K30</f>
        <v>0</v>
      </c>
      <c r="R30" s="100">
        <f t="shared" ref="R30" si="22">+SUM(N30:N30)*K30</f>
        <v>0</v>
      </c>
      <c r="S30" s="100">
        <f t="shared" ref="S30" si="23">+SUM(O30:O30)*K30</f>
        <v>0</v>
      </c>
      <c r="T30" s="191">
        <f t="shared" ref="T30" si="24">+SUM(P30:P30)*K30</f>
        <v>0</v>
      </c>
      <c r="U30" s="100">
        <f t="shared" ref="U30" si="25">+MAX(Q30:T30)</f>
        <v>0</v>
      </c>
      <c r="V30" s="577"/>
      <c r="W30" s="577"/>
      <c r="X30" s="577"/>
      <c r="Y30" s="577"/>
      <c r="Z30" s="586"/>
      <c r="AA30" s="613"/>
      <c r="AB30" s="586"/>
      <c r="AC30" s="615"/>
      <c r="AW30" s="7"/>
      <c r="AX30" s="7"/>
      <c r="AY30" s="7"/>
      <c r="AZ30" s="7"/>
      <c r="BA30" s="7"/>
      <c r="BB30" s="7"/>
      <c r="BC30" s="7"/>
      <c r="BD30" s="7"/>
      <c r="BE30" s="7"/>
      <c r="BF30" s="7"/>
      <c r="BG30" s="7"/>
      <c r="BH30" s="7"/>
      <c r="BI30" s="7"/>
      <c r="BJ30" s="7"/>
      <c r="BK30" s="7"/>
      <c r="BL30" s="7"/>
      <c r="BM30" s="7"/>
    </row>
    <row r="31" spans="1:65" s="13" customFormat="1" ht="34.9" customHeight="1" x14ac:dyDescent="0.2">
      <c r="A31" s="530"/>
      <c r="B31" s="533"/>
      <c r="C31" s="554"/>
      <c r="D31" s="569"/>
      <c r="E31" s="634"/>
      <c r="F31" s="636"/>
      <c r="G31" s="611"/>
      <c r="H31" s="611"/>
      <c r="I31" s="547"/>
      <c r="J31" s="552" t="s">
        <v>906</v>
      </c>
      <c r="K31" s="107">
        <v>0.5</v>
      </c>
      <c r="L31" s="94" t="s">
        <v>22</v>
      </c>
      <c r="M31" s="95">
        <v>0</v>
      </c>
      <c r="N31" s="95">
        <v>1</v>
      </c>
      <c r="O31" s="95">
        <v>1</v>
      </c>
      <c r="P31" s="96">
        <v>1</v>
      </c>
      <c r="Q31" s="6">
        <f t="shared" si="4"/>
        <v>0</v>
      </c>
      <c r="R31" s="6">
        <f t="shared" si="0"/>
        <v>0.5</v>
      </c>
      <c r="S31" s="6">
        <f t="shared" si="1"/>
        <v>0.5</v>
      </c>
      <c r="T31" s="6">
        <f t="shared" si="2"/>
        <v>0.5</v>
      </c>
      <c r="U31" s="45">
        <f t="shared" si="3"/>
        <v>0.5</v>
      </c>
      <c r="V31" s="577"/>
      <c r="W31" s="577"/>
      <c r="X31" s="577"/>
      <c r="Y31" s="577"/>
      <c r="Z31" s="586"/>
      <c r="AA31" s="613"/>
      <c r="AB31" s="586"/>
      <c r="AC31" s="615"/>
      <c r="AW31" s="7"/>
      <c r="AX31" s="7"/>
      <c r="AY31" s="7"/>
      <c r="AZ31" s="7"/>
      <c r="BA31" s="7"/>
      <c r="BB31" s="7"/>
      <c r="BC31" s="7"/>
      <c r="BD31" s="7"/>
      <c r="BE31" s="7"/>
      <c r="BF31" s="7"/>
      <c r="BG31" s="7"/>
      <c r="BH31" s="7"/>
      <c r="BI31" s="7"/>
      <c r="BJ31" s="7"/>
      <c r="BK31" s="7"/>
      <c r="BL31" s="7"/>
      <c r="BM31" s="7"/>
    </row>
    <row r="32" spans="1:65" s="13" customFormat="1" ht="60.75" customHeight="1" x14ac:dyDescent="0.2">
      <c r="A32" s="530"/>
      <c r="B32" s="533"/>
      <c r="C32" s="554"/>
      <c r="D32" s="569"/>
      <c r="E32" s="634"/>
      <c r="F32" s="636"/>
      <c r="G32" s="611"/>
      <c r="H32" s="611"/>
      <c r="I32" s="547"/>
      <c r="J32" s="552"/>
      <c r="K32" s="108">
        <v>0.5</v>
      </c>
      <c r="L32" s="98" t="s">
        <v>23</v>
      </c>
      <c r="M32" s="99">
        <v>0</v>
      </c>
      <c r="N32" s="99">
        <v>0</v>
      </c>
      <c r="O32" s="99">
        <v>0</v>
      </c>
      <c r="P32" s="100">
        <v>0</v>
      </c>
      <c r="Q32" s="100">
        <f>+SUM(M32:M32)*K32</f>
        <v>0</v>
      </c>
      <c r="R32" s="100">
        <f t="shared" ref="R32" si="26">+SUM(N32:N32)*K32</f>
        <v>0</v>
      </c>
      <c r="S32" s="100">
        <f t="shared" ref="S32" si="27">+SUM(O32:O32)*K32</f>
        <v>0</v>
      </c>
      <c r="T32" s="100">
        <f t="shared" ref="T32" si="28">+SUM(P32:P32)*K32</f>
        <v>0</v>
      </c>
      <c r="U32" s="100">
        <f t="shared" ref="U32" si="29">+MAX(Q32:T32)</f>
        <v>0</v>
      </c>
      <c r="V32" s="602"/>
      <c r="W32" s="602"/>
      <c r="X32" s="602"/>
      <c r="Y32" s="602"/>
      <c r="Z32" s="586"/>
      <c r="AA32" s="614"/>
      <c r="AB32" s="586"/>
      <c r="AC32" s="615"/>
      <c r="AW32" s="7"/>
      <c r="AX32" s="7"/>
      <c r="AY32" s="7"/>
      <c r="AZ32" s="7"/>
      <c r="BA32" s="7"/>
      <c r="BB32" s="7"/>
      <c r="BC32" s="7"/>
      <c r="BD32" s="7"/>
      <c r="BE32" s="7"/>
      <c r="BF32" s="7"/>
      <c r="BG32" s="7"/>
      <c r="BH32" s="7"/>
      <c r="BI32" s="7"/>
      <c r="BJ32" s="7"/>
      <c r="BK32" s="7"/>
      <c r="BL32" s="7"/>
      <c r="BM32" s="7"/>
    </row>
    <row r="33" spans="1:65" s="13" customFormat="1" ht="39.75" customHeight="1" x14ac:dyDescent="0.2">
      <c r="A33" s="530"/>
      <c r="B33" s="533"/>
      <c r="C33" s="554"/>
      <c r="D33" s="616" t="s">
        <v>132</v>
      </c>
      <c r="E33" s="618" t="s">
        <v>546</v>
      </c>
      <c r="F33" s="620">
        <v>7</v>
      </c>
      <c r="G33" s="622" t="s">
        <v>547</v>
      </c>
      <c r="H33" s="622" t="s">
        <v>133</v>
      </c>
      <c r="I33" s="624">
        <v>0</v>
      </c>
      <c r="J33" s="631" t="s">
        <v>908</v>
      </c>
      <c r="K33" s="226">
        <v>0.3</v>
      </c>
      <c r="L33" s="105" t="s">
        <v>22</v>
      </c>
      <c r="M33" s="106">
        <v>0.5</v>
      </c>
      <c r="N33" s="106">
        <v>1</v>
      </c>
      <c r="O33" s="106">
        <v>1</v>
      </c>
      <c r="P33" s="96">
        <v>1</v>
      </c>
      <c r="Q33" s="6">
        <f t="shared" si="4"/>
        <v>0.15</v>
      </c>
      <c r="R33" s="6">
        <f t="shared" si="0"/>
        <v>0.3</v>
      </c>
      <c r="S33" s="6">
        <f t="shared" si="1"/>
        <v>0.3</v>
      </c>
      <c r="T33" s="6">
        <f t="shared" si="2"/>
        <v>0.3</v>
      </c>
      <c r="U33" s="45">
        <f t="shared" si="3"/>
        <v>0.3</v>
      </c>
      <c r="V33" s="637">
        <v>0</v>
      </c>
      <c r="W33" s="637">
        <v>0</v>
      </c>
      <c r="X33" s="637">
        <v>0</v>
      </c>
      <c r="Y33" s="637">
        <v>0</v>
      </c>
      <c r="Z33" s="586"/>
      <c r="AA33" s="612" t="s">
        <v>134</v>
      </c>
      <c r="AB33" s="586"/>
      <c r="AC33" s="626"/>
      <c r="AW33" s="7"/>
      <c r="AX33" s="7"/>
      <c r="AY33" s="7"/>
      <c r="AZ33" s="7"/>
      <c r="BA33" s="7"/>
      <c r="BB33" s="7"/>
      <c r="BC33" s="7"/>
      <c r="BD33" s="7"/>
      <c r="BE33" s="7"/>
      <c r="BF33" s="7"/>
      <c r="BG33" s="7"/>
      <c r="BH33" s="7"/>
      <c r="BI33" s="7"/>
      <c r="BJ33" s="7"/>
      <c r="BK33" s="7"/>
      <c r="BL33" s="7"/>
      <c r="BM33" s="7"/>
    </row>
    <row r="34" spans="1:65" s="13" customFormat="1" ht="48.75" customHeight="1" x14ac:dyDescent="0.2">
      <c r="A34" s="530"/>
      <c r="B34" s="533"/>
      <c r="C34" s="554"/>
      <c r="D34" s="617"/>
      <c r="E34" s="619"/>
      <c r="F34" s="621"/>
      <c r="G34" s="623"/>
      <c r="H34" s="623"/>
      <c r="I34" s="625"/>
      <c r="J34" s="632"/>
      <c r="K34" s="108">
        <v>0.3</v>
      </c>
      <c r="L34" s="98" t="s">
        <v>23</v>
      </c>
      <c r="M34" s="99">
        <v>0</v>
      </c>
      <c r="N34" s="99">
        <v>0</v>
      </c>
      <c r="O34" s="99">
        <v>0</v>
      </c>
      <c r="P34" s="100">
        <v>0</v>
      </c>
      <c r="Q34" s="51">
        <f t="shared" si="4"/>
        <v>0</v>
      </c>
      <c r="R34" s="51">
        <f t="shared" si="0"/>
        <v>0</v>
      </c>
      <c r="S34" s="51">
        <f t="shared" si="1"/>
        <v>0</v>
      </c>
      <c r="T34" s="51">
        <f t="shared" si="2"/>
        <v>0</v>
      </c>
      <c r="U34" s="52">
        <f t="shared" si="3"/>
        <v>0</v>
      </c>
      <c r="V34" s="638"/>
      <c r="W34" s="638"/>
      <c r="X34" s="638"/>
      <c r="Y34" s="638"/>
      <c r="Z34" s="586"/>
      <c r="AA34" s="613"/>
      <c r="AB34" s="586"/>
      <c r="AC34" s="626"/>
      <c r="AW34" s="7"/>
      <c r="AX34" s="7"/>
      <c r="AY34" s="7"/>
      <c r="AZ34" s="7"/>
      <c r="BA34" s="7"/>
      <c r="BB34" s="7"/>
      <c r="BC34" s="7"/>
      <c r="BD34" s="7"/>
      <c r="BE34" s="7"/>
      <c r="BF34" s="7"/>
      <c r="BG34" s="7"/>
      <c r="BH34" s="7"/>
      <c r="BI34" s="7"/>
      <c r="BJ34" s="7"/>
      <c r="BK34" s="7"/>
      <c r="BL34" s="7"/>
      <c r="BM34" s="7"/>
    </row>
    <row r="35" spans="1:65" s="13" customFormat="1" ht="50.45" customHeight="1" x14ac:dyDescent="0.2">
      <c r="A35" s="530"/>
      <c r="B35" s="533"/>
      <c r="C35" s="554"/>
      <c r="D35" s="617"/>
      <c r="E35" s="619"/>
      <c r="F35" s="621"/>
      <c r="G35" s="623"/>
      <c r="H35" s="623"/>
      <c r="I35" s="625"/>
      <c r="J35" s="627" t="s">
        <v>1061</v>
      </c>
      <c r="K35" s="226">
        <v>0.3</v>
      </c>
      <c r="L35" s="105" t="s">
        <v>22</v>
      </c>
      <c r="M35" s="106">
        <v>0.25</v>
      </c>
      <c r="N35" s="106">
        <v>0.5</v>
      </c>
      <c r="O35" s="106">
        <v>0.75</v>
      </c>
      <c r="P35" s="110">
        <v>1</v>
      </c>
      <c r="Q35" s="6">
        <f>+SUM(M35:M35)*K35</f>
        <v>7.4999999999999997E-2</v>
      </c>
      <c r="R35" s="6">
        <f>+SUM(N35:N35)*K35</f>
        <v>0.15</v>
      </c>
      <c r="S35" s="6">
        <f t="shared" si="1"/>
        <v>0.22499999999999998</v>
      </c>
      <c r="T35" s="6">
        <f t="shared" si="2"/>
        <v>0.3</v>
      </c>
      <c r="U35" s="45">
        <f t="shared" si="3"/>
        <v>0.3</v>
      </c>
      <c r="V35" s="638"/>
      <c r="W35" s="638"/>
      <c r="X35" s="638"/>
      <c r="Y35" s="638"/>
      <c r="Z35" s="586"/>
      <c r="AA35" s="613"/>
      <c r="AB35" s="586"/>
      <c r="AC35" s="626"/>
      <c r="AW35" s="7"/>
      <c r="AX35" s="7"/>
      <c r="AY35" s="7"/>
      <c r="AZ35" s="7"/>
      <c r="BA35" s="7"/>
      <c r="BB35" s="7"/>
      <c r="BC35" s="7"/>
      <c r="BD35" s="7"/>
      <c r="BE35" s="7"/>
      <c r="BF35" s="7"/>
      <c r="BG35" s="7"/>
      <c r="BH35" s="7"/>
      <c r="BI35" s="7"/>
      <c r="BJ35" s="7"/>
      <c r="BK35" s="7"/>
      <c r="BL35" s="7"/>
      <c r="BM35" s="7"/>
    </row>
    <row r="36" spans="1:65" s="13" customFormat="1" ht="90.6" customHeight="1" x14ac:dyDescent="0.2">
      <c r="A36" s="530"/>
      <c r="B36" s="533"/>
      <c r="C36" s="554"/>
      <c r="D36" s="617"/>
      <c r="E36" s="619"/>
      <c r="F36" s="621"/>
      <c r="G36" s="623"/>
      <c r="H36" s="623"/>
      <c r="I36" s="625"/>
      <c r="J36" s="628"/>
      <c r="K36" s="108">
        <v>0.3</v>
      </c>
      <c r="L36" s="98" t="s">
        <v>23</v>
      </c>
      <c r="M36" s="99">
        <v>0</v>
      </c>
      <c r="N36" s="99">
        <v>0</v>
      </c>
      <c r="O36" s="99">
        <v>0</v>
      </c>
      <c r="P36" s="100">
        <v>0</v>
      </c>
      <c r="Q36" s="51">
        <f>+SUM(M36:M36)*K36</f>
        <v>0</v>
      </c>
      <c r="R36" s="51">
        <f>+SUM(N36:N36)*K36</f>
        <v>0</v>
      </c>
      <c r="S36" s="51">
        <f t="shared" si="1"/>
        <v>0</v>
      </c>
      <c r="T36" s="51">
        <f t="shared" si="2"/>
        <v>0</v>
      </c>
      <c r="U36" s="52">
        <f t="shared" si="3"/>
        <v>0</v>
      </c>
      <c r="V36" s="638"/>
      <c r="W36" s="638"/>
      <c r="X36" s="638"/>
      <c r="Y36" s="638"/>
      <c r="Z36" s="586"/>
      <c r="AA36" s="613"/>
      <c r="AB36" s="586"/>
      <c r="AC36" s="626"/>
      <c r="AW36" s="7"/>
      <c r="AX36" s="7"/>
      <c r="AY36" s="7"/>
      <c r="AZ36" s="7"/>
      <c r="BA36" s="7"/>
      <c r="BB36" s="7"/>
      <c r="BC36" s="7"/>
      <c r="BD36" s="7"/>
      <c r="BE36" s="7"/>
      <c r="BF36" s="7"/>
      <c r="BG36" s="7"/>
      <c r="BH36" s="7"/>
      <c r="BI36" s="7"/>
      <c r="BJ36" s="7"/>
      <c r="BK36" s="7"/>
      <c r="BL36" s="7"/>
      <c r="BM36" s="7"/>
    </row>
    <row r="37" spans="1:65" s="13" customFormat="1" ht="49.9" customHeight="1" x14ac:dyDescent="0.2">
      <c r="A37" s="530"/>
      <c r="B37" s="533"/>
      <c r="C37" s="554"/>
      <c r="D37" s="617"/>
      <c r="E37" s="619"/>
      <c r="F37" s="621"/>
      <c r="G37" s="623"/>
      <c r="H37" s="623"/>
      <c r="I37" s="625"/>
      <c r="J37" s="629" t="s">
        <v>548</v>
      </c>
      <c r="K37" s="226">
        <v>0.3</v>
      </c>
      <c r="L37" s="105" t="s">
        <v>22</v>
      </c>
      <c r="M37" s="106">
        <v>0.1</v>
      </c>
      <c r="N37" s="106">
        <v>0.4</v>
      </c>
      <c r="O37" s="106">
        <v>0.7</v>
      </c>
      <c r="P37" s="110">
        <v>1</v>
      </c>
      <c r="Q37" s="6">
        <f t="shared" ref="Q37" si="30">+SUM(M37:M37)*K37</f>
        <v>0.03</v>
      </c>
      <c r="R37" s="6">
        <f t="shared" ref="R37" si="31">+SUM(N37:N37)*K37</f>
        <v>0.12</v>
      </c>
      <c r="S37" s="6">
        <f>+SUM(O37:O37)*K37</f>
        <v>0.21</v>
      </c>
      <c r="T37" s="6">
        <f>+SUM(P37:P37)*K37</f>
        <v>0.3</v>
      </c>
      <c r="U37" s="45">
        <f>+MAX(Q37:T37)</f>
        <v>0.3</v>
      </c>
      <c r="V37" s="638"/>
      <c r="W37" s="638"/>
      <c r="X37" s="638"/>
      <c r="Y37" s="638"/>
      <c r="Z37" s="586"/>
      <c r="AA37" s="613"/>
      <c r="AB37" s="586"/>
      <c r="AC37" s="626"/>
      <c r="AW37" s="7"/>
      <c r="AX37" s="7"/>
      <c r="AY37" s="7"/>
      <c r="AZ37" s="7"/>
      <c r="BA37" s="7"/>
      <c r="BB37" s="7"/>
      <c r="BC37" s="7"/>
      <c r="BD37" s="7"/>
      <c r="BE37" s="7"/>
      <c r="BF37" s="7"/>
      <c r="BG37" s="7"/>
      <c r="BH37" s="7"/>
      <c r="BI37" s="7"/>
      <c r="BJ37" s="7"/>
      <c r="BK37" s="7"/>
      <c r="BL37" s="7"/>
      <c r="BM37" s="7"/>
    </row>
    <row r="38" spans="1:65" s="13" customFormat="1" ht="42" customHeight="1" x14ac:dyDescent="0.2">
      <c r="A38" s="530"/>
      <c r="B38" s="533"/>
      <c r="C38" s="554"/>
      <c r="D38" s="617"/>
      <c r="E38" s="619"/>
      <c r="F38" s="621"/>
      <c r="G38" s="623"/>
      <c r="H38" s="623"/>
      <c r="I38" s="625"/>
      <c r="J38" s="630"/>
      <c r="K38" s="108">
        <v>0.3</v>
      </c>
      <c r="L38" s="98" t="s">
        <v>23</v>
      </c>
      <c r="M38" s="99">
        <v>0</v>
      </c>
      <c r="N38" s="99">
        <v>0</v>
      </c>
      <c r="O38" s="99">
        <v>0</v>
      </c>
      <c r="P38" s="100">
        <v>0</v>
      </c>
      <c r="Q38" s="100">
        <f>+SUM(M38:M38)*K38</f>
        <v>0</v>
      </c>
      <c r="R38" s="100">
        <f t="shared" ref="R38" si="32">+SUM(N38:N38)*K38</f>
        <v>0</v>
      </c>
      <c r="S38" s="100">
        <f t="shared" ref="S38" si="33">+SUM(O38:O38)*K38</f>
        <v>0</v>
      </c>
      <c r="T38" s="100">
        <f t="shared" ref="T38" si="34">+SUM(P38:P38)*K38</f>
        <v>0</v>
      </c>
      <c r="U38" s="100">
        <f t="shared" ref="U38" si="35">+MAX(Q38:T38)</f>
        <v>0</v>
      </c>
      <c r="V38" s="638"/>
      <c r="W38" s="638"/>
      <c r="X38" s="638"/>
      <c r="Y38" s="638"/>
      <c r="Z38" s="586"/>
      <c r="AA38" s="613"/>
      <c r="AB38" s="586"/>
      <c r="AC38" s="626"/>
      <c r="AW38" s="7"/>
      <c r="AX38" s="7"/>
      <c r="AY38" s="7"/>
      <c r="AZ38" s="7"/>
      <c r="BA38" s="7"/>
      <c r="BB38" s="7"/>
      <c r="BC38" s="7"/>
      <c r="BD38" s="7"/>
      <c r="BE38" s="7"/>
      <c r="BF38" s="7"/>
      <c r="BG38" s="7"/>
      <c r="BH38" s="7"/>
      <c r="BI38" s="7"/>
      <c r="BJ38" s="7"/>
      <c r="BK38" s="7"/>
      <c r="BL38" s="7"/>
      <c r="BM38" s="7"/>
    </row>
    <row r="39" spans="1:65" s="13" customFormat="1" ht="37.5" customHeight="1" x14ac:dyDescent="0.2">
      <c r="A39" s="530"/>
      <c r="B39" s="533"/>
      <c r="C39" s="554"/>
      <c r="D39" s="617"/>
      <c r="E39" s="619"/>
      <c r="F39" s="621"/>
      <c r="G39" s="623"/>
      <c r="H39" s="623"/>
      <c r="I39" s="625"/>
      <c r="J39" s="631" t="s">
        <v>1062</v>
      </c>
      <c r="K39" s="226">
        <v>0.1</v>
      </c>
      <c r="L39" s="94" t="s">
        <v>22</v>
      </c>
      <c r="M39" s="227">
        <v>0.25</v>
      </c>
      <c r="N39" s="227">
        <v>0.5</v>
      </c>
      <c r="O39" s="227">
        <v>0.75</v>
      </c>
      <c r="P39" s="228">
        <v>1</v>
      </c>
      <c r="Q39" s="6">
        <f t="shared" ref="Q39" si="36">+SUM(M39:M39)*K39</f>
        <v>2.5000000000000001E-2</v>
      </c>
      <c r="R39" s="6">
        <f t="shared" ref="R39" si="37">+SUM(N39:N39)*K39</f>
        <v>0.05</v>
      </c>
      <c r="S39" s="6">
        <f>+SUM(O39:O39)*K39</f>
        <v>7.5000000000000011E-2</v>
      </c>
      <c r="T39" s="6">
        <f>+SUM(P39:P39)*K39</f>
        <v>0.1</v>
      </c>
      <c r="U39" s="45">
        <f>+MAX(Q39:T39)</f>
        <v>0.1</v>
      </c>
      <c r="V39" s="638"/>
      <c r="W39" s="638"/>
      <c r="X39" s="638"/>
      <c r="Y39" s="638"/>
      <c r="Z39" s="586"/>
      <c r="AA39" s="613"/>
      <c r="AB39" s="586"/>
      <c r="AC39" s="626"/>
      <c r="AW39" s="7"/>
      <c r="AX39" s="7"/>
      <c r="AY39" s="7"/>
      <c r="AZ39" s="7"/>
      <c r="BA39" s="7"/>
      <c r="BB39" s="7"/>
      <c r="BC39" s="7"/>
      <c r="BD39" s="7"/>
      <c r="BE39" s="7"/>
      <c r="BF39" s="7"/>
      <c r="BG39" s="7"/>
      <c r="BH39" s="7"/>
      <c r="BI39" s="7"/>
      <c r="BJ39" s="7"/>
      <c r="BK39" s="7"/>
      <c r="BL39" s="7"/>
      <c r="BM39" s="7"/>
    </row>
    <row r="40" spans="1:65" s="13" customFormat="1" ht="60" customHeight="1" x14ac:dyDescent="0.2">
      <c r="A40" s="530"/>
      <c r="B40" s="533"/>
      <c r="C40" s="555"/>
      <c r="D40" s="617"/>
      <c r="E40" s="619"/>
      <c r="F40" s="621"/>
      <c r="G40" s="623"/>
      <c r="H40" s="623"/>
      <c r="I40" s="625"/>
      <c r="J40" s="632"/>
      <c r="K40" s="108">
        <v>0.1</v>
      </c>
      <c r="L40" s="229" t="s">
        <v>23</v>
      </c>
      <c r="M40" s="99">
        <v>0</v>
      </c>
      <c r="N40" s="99">
        <v>0</v>
      </c>
      <c r="O40" s="99">
        <v>0</v>
      </c>
      <c r="P40" s="100">
        <v>0</v>
      </c>
      <c r="Q40" s="100">
        <f>+SUM(M40:M40)*K40</f>
        <v>0</v>
      </c>
      <c r="R40" s="100">
        <f t="shared" ref="R40" si="38">+SUM(N40:N40)*K40</f>
        <v>0</v>
      </c>
      <c r="S40" s="100">
        <f t="shared" ref="S40" si="39">+SUM(O40:O40)*K40</f>
        <v>0</v>
      </c>
      <c r="T40" s="191">
        <f t="shared" ref="T40" si="40">+SUM(P40:P40)*K40</f>
        <v>0</v>
      </c>
      <c r="U40" s="100">
        <f t="shared" ref="U40" si="41">+MAX(Q40:T40)</f>
        <v>0</v>
      </c>
      <c r="V40" s="638"/>
      <c r="W40" s="638"/>
      <c r="X40" s="638"/>
      <c r="Y40" s="638"/>
      <c r="Z40" s="586"/>
      <c r="AA40" s="613"/>
      <c r="AB40" s="586"/>
      <c r="AC40" s="626"/>
      <c r="AW40" s="7"/>
      <c r="AX40" s="7"/>
      <c r="AY40" s="7"/>
      <c r="AZ40" s="7"/>
      <c r="BA40" s="7"/>
      <c r="BB40" s="7"/>
      <c r="BC40" s="7"/>
      <c r="BD40" s="7"/>
      <c r="BE40" s="7"/>
      <c r="BF40" s="7"/>
      <c r="BG40" s="7"/>
      <c r="BH40" s="7"/>
      <c r="BI40" s="7"/>
      <c r="BJ40" s="7"/>
      <c r="BK40" s="7"/>
      <c r="BL40" s="7"/>
      <c r="BM40" s="7"/>
    </row>
    <row r="41" spans="1:65" s="13" customFormat="1" ht="30" customHeight="1" x14ac:dyDescent="0.2">
      <c r="A41" s="530"/>
      <c r="B41" s="533"/>
      <c r="C41" s="553" t="s">
        <v>135</v>
      </c>
      <c r="D41" s="553" t="s">
        <v>1063</v>
      </c>
      <c r="E41" s="556" t="s">
        <v>1016</v>
      </c>
      <c r="F41" s="558">
        <v>8</v>
      </c>
      <c r="G41" s="656" t="s">
        <v>1064</v>
      </c>
      <c r="H41" s="656" t="s">
        <v>1065</v>
      </c>
      <c r="I41" s="547">
        <v>0</v>
      </c>
      <c r="J41" s="639" t="s">
        <v>1019</v>
      </c>
      <c r="K41" s="107">
        <v>0.15</v>
      </c>
      <c r="L41" s="105" t="s">
        <v>22</v>
      </c>
      <c r="M41" s="106">
        <v>1</v>
      </c>
      <c r="N41" s="106">
        <v>1</v>
      </c>
      <c r="O41" s="106">
        <v>1</v>
      </c>
      <c r="P41" s="106">
        <v>1</v>
      </c>
      <c r="Q41" s="6">
        <f t="shared" si="4"/>
        <v>0.15</v>
      </c>
      <c r="R41" s="6">
        <f t="shared" si="0"/>
        <v>0.15</v>
      </c>
      <c r="S41" s="6">
        <f t="shared" si="1"/>
        <v>0.15</v>
      </c>
      <c r="T41" s="6">
        <f t="shared" si="2"/>
        <v>0.15</v>
      </c>
      <c r="U41" s="45">
        <f t="shared" si="3"/>
        <v>0.15</v>
      </c>
      <c r="V41" s="637">
        <v>0</v>
      </c>
      <c r="W41" s="637">
        <v>0</v>
      </c>
      <c r="X41" s="637">
        <v>0</v>
      </c>
      <c r="Y41" s="637">
        <v>0</v>
      </c>
      <c r="Z41" s="586"/>
      <c r="AA41" s="613"/>
      <c r="AB41" s="586"/>
      <c r="AC41" s="109"/>
      <c r="AW41" s="7"/>
      <c r="AX41" s="7"/>
      <c r="AY41" s="7"/>
      <c r="AZ41" s="7"/>
      <c r="BA41" s="7"/>
      <c r="BB41" s="7"/>
      <c r="BC41" s="7"/>
      <c r="BD41" s="7"/>
      <c r="BE41" s="7"/>
      <c r="BF41" s="7"/>
      <c r="BG41" s="7"/>
      <c r="BH41" s="7"/>
      <c r="BI41" s="7"/>
      <c r="BJ41" s="7"/>
      <c r="BK41" s="7"/>
      <c r="BL41" s="7"/>
      <c r="BM41" s="7"/>
    </row>
    <row r="42" spans="1:65" s="13" customFormat="1" ht="36" customHeight="1" x14ac:dyDescent="0.2">
      <c r="A42" s="530"/>
      <c r="B42" s="533"/>
      <c r="C42" s="554"/>
      <c r="D42" s="554"/>
      <c r="E42" s="557"/>
      <c r="F42" s="559"/>
      <c r="G42" s="647"/>
      <c r="H42" s="647"/>
      <c r="I42" s="547"/>
      <c r="J42" s="640"/>
      <c r="K42" s="108">
        <v>0.15</v>
      </c>
      <c r="L42" s="98" t="s">
        <v>23</v>
      </c>
      <c r="M42" s="99">
        <v>0</v>
      </c>
      <c r="N42" s="99">
        <v>0</v>
      </c>
      <c r="O42" s="99">
        <v>0</v>
      </c>
      <c r="P42" s="100">
        <v>0</v>
      </c>
      <c r="Q42" s="100">
        <f>+SUM(M42:M42)*K42</f>
        <v>0</v>
      </c>
      <c r="R42" s="100">
        <f t="shared" ref="R42" si="42">+SUM(N42:N42)*K42</f>
        <v>0</v>
      </c>
      <c r="S42" s="100">
        <f t="shared" ref="S42" si="43">+SUM(O42:O42)*K42</f>
        <v>0</v>
      </c>
      <c r="T42" s="100">
        <f t="shared" ref="T42" si="44">+SUM(P42:P42)*K42</f>
        <v>0</v>
      </c>
      <c r="U42" s="100">
        <f t="shared" ref="U42" si="45">+MAX(Q42:T42)</f>
        <v>0</v>
      </c>
      <c r="V42" s="638"/>
      <c r="W42" s="638"/>
      <c r="X42" s="638"/>
      <c r="Y42" s="638"/>
      <c r="Z42" s="586"/>
      <c r="AA42" s="613"/>
      <c r="AB42" s="586"/>
      <c r="AC42" s="109"/>
      <c r="AW42" s="7"/>
      <c r="AX42" s="7"/>
      <c r="AY42" s="7"/>
      <c r="AZ42" s="7"/>
      <c r="BA42" s="7"/>
      <c r="BB42" s="7"/>
      <c r="BC42" s="7"/>
      <c r="BD42" s="7"/>
      <c r="BE42" s="7"/>
      <c r="BF42" s="7"/>
      <c r="BG42" s="7"/>
      <c r="BH42" s="7"/>
      <c r="BI42" s="7"/>
      <c r="BJ42" s="7"/>
      <c r="BK42" s="7"/>
      <c r="BL42" s="7"/>
      <c r="BM42" s="7"/>
    </row>
    <row r="43" spans="1:65" s="13" customFormat="1" ht="31.15" customHeight="1" x14ac:dyDescent="0.2">
      <c r="A43" s="530"/>
      <c r="B43" s="533"/>
      <c r="C43" s="554"/>
      <c r="D43" s="554"/>
      <c r="E43" s="557"/>
      <c r="F43" s="559"/>
      <c r="G43" s="647"/>
      <c r="H43" s="647"/>
      <c r="I43" s="547"/>
      <c r="J43" s="639" t="s">
        <v>1017</v>
      </c>
      <c r="K43" s="107">
        <v>0.2</v>
      </c>
      <c r="L43" s="105" t="s">
        <v>22</v>
      </c>
      <c r="M43" s="106">
        <v>0.1</v>
      </c>
      <c r="N43" s="106">
        <v>0.5</v>
      </c>
      <c r="O43" s="106">
        <v>0.75</v>
      </c>
      <c r="P43" s="96">
        <v>1</v>
      </c>
      <c r="Q43" s="6">
        <f>+SUM(M43:M43)*K43</f>
        <v>2.0000000000000004E-2</v>
      </c>
      <c r="R43" s="6">
        <f t="shared" si="0"/>
        <v>0.1</v>
      </c>
      <c r="S43" s="6">
        <f t="shared" si="1"/>
        <v>0.15000000000000002</v>
      </c>
      <c r="T43" s="6">
        <f t="shared" si="2"/>
        <v>0.2</v>
      </c>
      <c r="U43" s="45">
        <f t="shared" si="3"/>
        <v>0.2</v>
      </c>
      <c r="V43" s="638"/>
      <c r="W43" s="638"/>
      <c r="X43" s="638"/>
      <c r="Y43" s="638"/>
      <c r="Z43" s="586"/>
      <c r="AA43" s="613"/>
      <c r="AB43" s="586"/>
      <c r="AC43" s="109"/>
      <c r="AW43" s="7"/>
      <c r="AX43" s="7"/>
      <c r="AY43" s="7"/>
      <c r="AZ43" s="7"/>
      <c r="BA43" s="7"/>
      <c r="BB43" s="7"/>
      <c r="BC43" s="7"/>
      <c r="BD43" s="7"/>
      <c r="BE43" s="7"/>
      <c r="BF43" s="7"/>
      <c r="BG43" s="7"/>
      <c r="BH43" s="7"/>
      <c r="BI43" s="7"/>
      <c r="BJ43" s="7"/>
      <c r="BK43" s="7"/>
      <c r="BL43" s="7"/>
      <c r="BM43" s="7"/>
    </row>
    <row r="44" spans="1:65" s="13" customFormat="1" ht="27" customHeight="1" x14ac:dyDescent="0.2">
      <c r="A44" s="530"/>
      <c r="B44" s="533"/>
      <c r="C44" s="554"/>
      <c r="D44" s="554"/>
      <c r="E44" s="557"/>
      <c r="F44" s="559"/>
      <c r="G44" s="647"/>
      <c r="H44" s="647"/>
      <c r="I44" s="547"/>
      <c r="J44" s="640"/>
      <c r="K44" s="108">
        <v>0.15</v>
      </c>
      <c r="L44" s="98" t="s">
        <v>23</v>
      </c>
      <c r="M44" s="99">
        <v>0</v>
      </c>
      <c r="N44" s="99">
        <v>0</v>
      </c>
      <c r="O44" s="99">
        <v>0</v>
      </c>
      <c r="P44" s="100">
        <v>0</v>
      </c>
      <c r="Q44" s="51">
        <f t="shared" si="4"/>
        <v>0</v>
      </c>
      <c r="R44" s="51">
        <f t="shared" si="0"/>
        <v>0</v>
      </c>
      <c r="S44" s="51">
        <f t="shared" si="1"/>
        <v>0</v>
      </c>
      <c r="T44" s="51">
        <f t="shared" si="2"/>
        <v>0</v>
      </c>
      <c r="U44" s="52">
        <f t="shared" si="3"/>
        <v>0</v>
      </c>
      <c r="V44" s="638"/>
      <c r="W44" s="638"/>
      <c r="X44" s="638"/>
      <c r="Y44" s="638"/>
      <c r="Z44" s="586"/>
      <c r="AA44" s="613"/>
      <c r="AB44" s="586"/>
      <c r="AC44" s="109"/>
      <c r="AW44" s="7"/>
      <c r="AX44" s="7"/>
      <c r="AY44" s="7"/>
      <c r="AZ44" s="7"/>
      <c r="BA44" s="7"/>
      <c r="BB44" s="7"/>
      <c r="BC44" s="7"/>
      <c r="BD44" s="7"/>
      <c r="BE44" s="7"/>
      <c r="BF44" s="7"/>
      <c r="BG44" s="7"/>
      <c r="BH44" s="7"/>
      <c r="BI44" s="7"/>
      <c r="BJ44" s="7"/>
      <c r="BK44" s="7"/>
      <c r="BL44" s="7"/>
      <c r="BM44" s="7"/>
    </row>
    <row r="45" spans="1:65" s="13" customFormat="1" ht="66" customHeight="1" x14ac:dyDescent="0.2">
      <c r="A45" s="530"/>
      <c r="B45" s="533"/>
      <c r="C45" s="554"/>
      <c r="D45" s="554"/>
      <c r="E45" s="557"/>
      <c r="F45" s="559"/>
      <c r="G45" s="647"/>
      <c r="H45" s="647"/>
      <c r="I45" s="547"/>
      <c r="J45" s="639" t="s">
        <v>1020</v>
      </c>
      <c r="K45" s="107">
        <v>0.4</v>
      </c>
      <c r="L45" s="105" t="s">
        <v>22</v>
      </c>
      <c r="M45" s="106">
        <v>0.1</v>
      </c>
      <c r="N45" s="106">
        <v>0.5</v>
      </c>
      <c r="O45" s="106">
        <v>0.75</v>
      </c>
      <c r="P45" s="96">
        <v>1</v>
      </c>
      <c r="Q45" s="6">
        <f t="shared" si="4"/>
        <v>4.0000000000000008E-2</v>
      </c>
      <c r="R45" s="6">
        <f t="shared" si="0"/>
        <v>0.2</v>
      </c>
      <c r="S45" s="6">
        <f t="shared" si="1"/>
        <v>0.30000000000000004</v>
      </c>
      <c r="T45" s="6">
        <f t="shared" si="2"/>
        <v>0.4</v>
      </c>
      <c r="U45" s="45">
        <f t="shared" si="3"/>
        <v>0.4</v>
      </c>
      <c r="V45" s="638"/>
      <c r="W45" s="638"/>
      <c r="X45" s="638"/>
      <c r="Y45" s="638"/>
      <c r="Z45" s="586"/>
      <c r="AA45" s="613"/>
      <c r="AB45" s="586"/>
      <c r="AC45" s="109"/>
      <c r="AW45" s="7"/>
      <c r="AX45" s="7"/>
      <c r="AY45" s="7"/>
      <c r="AZ45" s="7"/>
      <c r="BA45" s="7"/>
      <c r="BB45" s="7"/>
      <c r="BC45" s="7"/>
      <c r="BD45" s="7"/>
      <c r="BE45" s="7"/>
      <c r="BF45" s="7"/>
      <c r="BG45" s="7"/>
      <c r="BH45" s="7"/>
      <c r="BI45" s="7"/>
      <c r="BJ45" s="7"/>
      <c r="BK45" s="7"/>
      <c r="BL45" s="7"/>
      <c r="BM45" s="7"/>
    </row>
    <row r="46" spans="1:65" s="13" customFormat="1" ht="33" customHeight="1" x14ac:dyDescent="0.2">
      <c r="A46" s="530"/>
      <c r="B46" s="533"/>
      <c r="C46" s="554"/>
      <c r="D46" s="554"/>
      <c r="E46" s="557"/>
      <c r="F46" s="559"/>
      <c r="G46" s="647"/>
      <c r="H46" s="647"/>
      <c r="I46" s="547"/>
      <c r="J46" s="640"/>
      <c r="K46" s="108">
        <v>0.4</v>
      </c>
      <c r="L46" s="98" t="s">
        <v>23</v>
      </c>
      <c r="M46" s="99">
        <v>0</v>
      </c>
      <c r="N46" s="99">
        <v>0</v>
      </c>
      <c r="O46" s="99">
        <v>0</v>
      </c>
      <c r="P46" s="100">
        <v>0</v>
      </c>
      <c r="Q46" s="51">
        <f t="shared" si="4"/>
        <v>0</v>
      </c>
      <c r="R46" s="51">
        <f t="shared" si="0"/>
        <v>0</v>
      </c>
      <c r="S46" s="51">
        <f t="shared" si="1"/>
        <v>0</v>
      </c>
      <c r="T46" s="51">
        <f t="shared" si="2"/>
        <v>0</v>
      </c>
      <c r="U46" s="52">
        <f t="shared" si="3"/>
        <v>0</v>
      </c>
      <c r="V46" s="638"/>
      <c r="W46" s="638"/>
      <c r="X46" s="638"/>
      <c r="Y46" s="638"/>
      <c r="Z46" s="586"/>
      <c r="AA46" s="613"/>
      <c r="AB46" s="586"/>
      <c r="AC46" s="109"/>
      <c r="AW46" s="7"/>
      <c r="AX46" s="7"/>
      <c r="AY46" s="7"/>
      <c r="AZ46" s="7"/>
      <c r="BA46" s="7"/>
      <c r="BB46" s="7"/>
      <c r="BC46" s="7"/>
      <c r="BD46" s="7"/>
      <c r="BE46" s="7"/>
      <c r="BF46" s="7"/>
      <c r="BG46" s="7"/>
      <c r="BH46" s="7"/>
      <c r="BI46" s="7"/>
      <c r="BJ46" s="7"/>
      <c r="BK46" s="7"/>
      <c r="BL46" s="7"/>
      <c r="BM46" s="7"/>
    </row>
    <row r="47" spans="1:65" s="13" customFormat="1" ht="36" customHeight="1" x14ac:dyDescent="0.2">
      <c r="A47" s="530"/>
      <c r="B47" s="533"/>
      <c r="C47" s="554"/>
      <c r="D47" s="554"/>
      <c r="E47" s="557"/>
      <c r="F47" s="559"/>
      <c r="G47" s="647"/>
      <c r="H47" s="647"/>
      <c r="I47" s="547"/>
      <c r="J47" s="643" t="s">
        <v>1018</v>
      </c>
      <c r="K47" s="107">
        <v>0.25</v>
      </c>
      <c r="L47" s="105" t="s">
        <v>22</v>
      </c>
      <c r="M47" s="106">
        <v>0.1</v>
      </c>
      <c r="N47" s="106">
        <v>0.5</v>
      </c>
      <c r="O47" s="106">
        <v>0.75</v>
      </c>
      <c r="P47" s="96">
        <v>1</v>
      </c>
      <c r="Q47" s="6">
        <f t="shared" si="4"/>
        <v>2.5000000000000001E-2</v>
      </c>
      <c r="R47" s="6">
        <f t="shared" si="0"/>
        <v>0.125</v>
      </c>
      <c r="S47" s="6">
        <f t="shared" si="1"/>
        <v>0.1875</v>
      </c>
      <c r="T47" s="6">
        <f t="shared" si="2"/>
        <v>0.25</v>
      </c>
      <c r="U47" s="45">
        <f t="shared" si="3"/>
        <v>0.25</v>
      </c>
      <c r="V47" s="638"/>
      <c r="W47" s="638"/>
      <c r="X47" s="638"/>
      <c r="Y47" s="638"/>
      <c r="Z47" s="586"/>
      <c r="AA47" s="613"/>
      <c r="AB47" s="586"/>
      <c r="AC47" s="109"/>
      <c r="AW47" s="7"/>
      <c r="AX47" s="7"/>
      <c r="AY47" s="7"/>
      <c r="AZ47" s="7"/>
      <c r="BA47" s="7"/>
      <c r="BB47" s="7"/>
      <c r="BC47" s="7"/>
      <c r="BD47" s="7"/>
      <c r="BE47" s="7"/>
      <c r="BF47" s="7"/>
      <c r="BG47" s="7"/>
      <c r="BH47" s="7"/>
      <c r="BI47" s="7"/>
      <c r="BJ47" s="7"/>
      <c r="BK47" s="7"/>
      <c r="BL47" s="7"/>
      <c r="BM47" s="7"/>
    </row>
    <row r="48" spans="1:65" s="13" customFormat="1" ht="44.25" customHeight="1" x14ac:dyDescent="0.2">
      <c r="A48" s="530"/>
      <c r="B48" s="533"/>
      <c r="C48" s="554"/>
      <c r="D48" s="554"/>
      <c r="E48" s="557"/>
      <c r="F48" s="559"/>
      <c r="G48" s="647"/>
      <c r="H48" s="657"/>
      <c r="I48" s="583"/>
      <c r="J48" s="644"/>
      <c r="K48" s="108">
        <v>0.25</v>
      </c>
      <c r="L48" s="98" t="s">
        <v>23</v>
      </c>
      <c r="M48" s="99">
        <v>0</v>
      </c>
      <c r="N48" s="99">
        <v>0</v>
      </c>
      <c r="O48" s="99">
        <v>0</v>
      </c>
      <c r="P48" s="100">
        <v>0</v>
      </c>
      <c r="Q48" s="51">
        <f t="shared" si="4"/>
        <v>0</v>
      </c>
      <c r="R48" s="51">
        <f t="shared" si="0"/>
        <v>0</v>
      </c>
      <c r="S48" s="51">
        <f t="shared" si="1"/>
        <v>0</v>
      </c>
      <c r="T48" s="51">
        <f t="shared" si="2"/>
        <v>0</v>
      </c>
      <c r="U48" s="52">
        <f t="shared" si="3"/>
        <v>0</v>
      </c>
      <c r="V48" s="638"/>
      <c r="W48" s="638"/>
      <c r="X48" s="638"/>
      <c r="Y48" s="638"/>
      <c r="Z48" s="586"/>
      <c r="AA48" s="613"/>
      <c r="AB48" s="586"/>
      <c r="AC48" s="109"/>
      <c r="AW48" s="7"/>
      <c r="AX48" s="7"/>
      <c r="AY48" s="7"/>
      <c r="AZ48" s="7"/>
      <c r="BA48" s="7"/>
      <c r="BB48" s="7"/>
      <c r="BC48" s="7"/>
      <c r="BD48" s="7"/>
      <c r="BE48" s="7"/>
      <c r="BF48" s="7"/>
      <c r="BG48" s="7"/>
      <c r="BH48" s="7"/>
      <c r="BI48" s="7"/>
      <c r="BJ48" s="7"/>
      <c r="BK48" s="7"/>
      <c r="BL48" s="7"/>
      <c r="BM48" s="7"/>
    </row>
    <row r="49" spans="1:65" s="13" customFormat="1" ht="35.25" customHeight="1" x14ac:dyDescent="0.2">
      <c r="A49" s="530"/>
      <c r="B49" s="533"/>
      <c r="C49" s="554"/>
      <c r="D49" s="681" t="s">
        <v>136</v>
      </c>
      <c r="E49" s="634" t="s">
        <v>909</v>
      </c>
      <c r="F49" s="674">
        <v>9</v>
      </c>
      <c r="G49" s="675" t="s">
        <v>1066</v>
      </c>
      <c r="H49" s="611" t="s">
        <v>549</v>
      </c>
      <c r="I49" s="678">
        <f>V53</f>
        <v>0</v>
      </c>
      <c r="J49" s="560" t="s">
        <v>1014</v>
      </c>
      <c r="K49" s="230">
        <v>0.4</v>
      </c>
      <c r="L49" s="231" t="s">
        <v>22</v>
      </c>
      <c r="M49" s="232">
        <v>1</v>
      </c>
      <c r="N49" s="232">
        <v>1</v>
      </c>
      <c r="O49" s="232">
        <v>1</v>
      </c>
      <c r="P49" s="233">
        <v>1</v>
      </c>
      <c r="Q49" s="6">
        <f t="shared" ref="Q49" si="46">+SUM(M49:M49)*K49</f>
        <v>0.4</v>
      </c>
      <c r="R49" s="6">
        <f t="shared" ref="R49" si="47">+SUM(N49:N49)*K49</f>
        <v>0.4</v>
      </c>
      <c r="S49" s="6">
        <f>+SUM(O49:O49)*K49</f>
        <v>0.4</v>
      </c>
      <c r="T49" s="6">
        <f>+SUM(P49:P49)*K49</f>
        <v>0.4</v>
      </c>
      <c r="U49" s="45">
        <f>+MAX(Q49:T49)</f>
        <v>0.4</v>
      </c>
      <c r="V49" s="222"/>
      <c r="W49" s="222"/>
      <c r="X49" s="222"/>
      <c r="Y49" s="222"/>
      <c r="Z49" s="586"/>
      <c r="AA49" s="613"/>
      <c r="AB49" s="586"/>
      <c r="AC49" s="109"/>
      <c r="AW49" s="7"/>
      <c r="AX49" s="7"/>
      <c r="AY49" s="7"/>
      <c r="AZ49" s="7"/>
      <c r="BA49" s="7"/>
      <c r="BB49" s="7"/>
      <c r="BC49" s="7"/>
      <c r="BD49" s="7"/>
      <c r="BE49" s="7"/>
      <c r="BF49" s="7"/>
      <c r="BG49" s="7"/>
      <c r="BH49" s="7"/>
      <c r="BI49" s="7"/>
      <c r="BJ49" s="7"/>
      <c r="BK49" s="7"/>
      <c r="BL49" s="7"/>
      <c r="BM49" s="7"/>
    </row>
    <row r="50" spans="1:65" s="13" customFormat="1" ht="33" customHeight="1" x14ac:dyDescent="0.2">
      <c r="A50" s="530"/>
      <c r="B50" s="533"/>
      <c r="C50" s="554"/>
      <c r="D50" s="682"/>
      <c r="E50" s="634"/>
      <c r="F50" s="674"/>
      <c r="G50" s="676"/>
      <c r="H50" s="611"/>
      <c r="I50" s="679"/>
      <c r="J50" s="562"/>
      <c r="K50" s="234">
        <v>0.15</v>
      </c>
      <c r="L50" s="235" t="s">
        <v>23</v>
      </c>
      <c r="M50" s="99">
        <v>0</v>
      </c>
      <c r="N50" s="99">
        <v>0</v>
      </c>
      <c r="O50" s="99">
        <v>0</v>
      </c>
      <c r="P50" s="100">
        <v>0</v>
      </c>
      <c r="Q50" s="100">
        <f>+SUM(M50:M50)*K50</f>
        <v>0</v>
      </c>
      <c r="R50" s="100">
        <f t="shared" ref="R50" si="48">+SUM(N50:N50)*K50</f>
        <v>0</v>
      </c>
      <c r="S50" s="100">
        <f t="shared" ref="S50" si="49">+SUM(O50:O50)*K50</f>
        <v>0</v>
      </c>
      <c r="T50" s="100">
        <f t="shared" ref="T50" si="50">+SUM(P50:P50)*K50</f>
        <v>0</v>
      </c>
      <c r="U50" s="100">
        <f t="shared" ref="U50" si="51">+MAX(Q50:T50)</f>
        <v>0</v>
      </c>
      <c r="V50" s="222"/>
      <c r="W50" s="222"/>
      <c r="X50" s="222"/>
      <c r="Y50" s="222"/>
      <c r="Z50" s="586"/>
      <c r="AA50" s="613"/>
      <c r="AB50" s="586"/>
      <c r="AC50" s="109"/>
      <c r="AW50" s="7"/>
      <c r="AX50" s="7"/>
      <c r="AY50" s="7"/>
      <c r="AZ50" s="7"/>
      <c r="BA50" s="7"/>
      <c r="BB50" s="7"/>
      <c r="BC50" s="7"/>
      <c r="BD50" s="7"/>
      <c r="BE50" s="7"/>
      <c r="BF50" s="7"/>
      <c r="BG50" s="7"/>
      <c r="BH50" s="7"/>
      <c r="BI50" s="7"/>
      <c r="BJ50" s="7"/>
      <c r="BK50" s="7"/>
      <c r="BL50" s="7"/>
      <c r="BM50" s="7"/>
    </row>
    <row r="51" spans="1:65" s="13" customFormat="1" ht="36.6" customHeight="1" x14ac:dyDescent="0.2">
      <c r="A51" s="530"/>
      <c r="B51" s="533"/>
      <c r="C51" s="554"/>
      <c r="D51" s="682"/>
      <c r="E51" s="634"/>
      <c r="F51" s="674"/>
      <c r="G51" s="676"/>
      <c r="H51" s="611"/>
      <c r="I51" s="679"/>
      <c r="J51" s="560" t="s">
        <v>910</v>
      </c>
      <c r="K51" s="230">
        <v>0.3</v>
      </c>
      <c r="L51" s="231" t="s">
        <v>22</v>
      </c>
      <c r="M51" s="232">
        <v>0.25</v>
      </c>
      <c r="N51" s="351">
        <v>0.5</v>
      </c>
      <c r="O51" s="351">
        <v>0.75</v>
      </c>
      <c r="P51" s="352">
        <v>1</v>
      </c>
      <c r="Q51" s="6">
        <f t="shared" ref="Q51" si="52">+SUM(M51:M51)*K51</f>
        <v>7.4999999999999997E-2</v>
      </c>
      <c r="R51" s="6">
        <f t="shared" ref="R51" si="53">+SUM(N51:N51)*K51</f>
        <v>0.15</v>
      </c>
      <c r="S51" s="6">
        <f>+SUM(O51:O51)*K51</f>
        <v>0.22499999999999998</v>
      </c>
      <c r="T51" s="6">
        <f>+SUM(P51:P51)*K51</f>
        <v>0.3</v>
      </c>
      <c r="U51" s="45">
        <f>+MAX(Q51:T51)</f>
        <v>0.3</v>
      </c>
      <c r="V51" s="222"/>
      <c r="W51" s="222"/>
      <c r="X51" s="222"/>
      <c r="Y51" s="222"/>
      <c r="Z51" s="586"/>
      <c r="AA51" s="613"/>
      <c r="AB51" s="586"/>
      <c r="AC51" s="109"/>
      <c r="AW51" s="7"/>
      <c r="AX51" s="7"/>
      <c r="AY51" s="7"/>
      <c r="AZ51" s="7"/>
      <c r="BA51" s="7"/>
      <c r="BB51" s="7"/>
      <c r="BC51" s="7"/>
      <c r="BD51" s="7"/>
      <c r="BE51" s="7"/>
      <c r="BF51" s="7"/>
      <c r="BG51" s="7"/>
      <c r="BH51" s="7"/>
      <c r="BI51" s="7"/>
      <c r="BJ51" s="7"/>
      <c r="BK51" s="7"/>
      <c r="BL51" s="7"/>
      <c r="BM51" s="7"/>
    </row>
    <row r="52" spans="1:65" s="13" customFormat="1" ht="30" customHeight="1" x14ac:dyDescent="0.2">
      <c r="A52" s="530"/>
      <c r="B52" s="533"/>
      <c r="C52" s="554"/>
      <c r="D52" s="682"/>
      <c r="E52" s="634"/>
      <c r="F52" s="674"/>
      <c r="G52" s="676"/>
      <c r="H52" s="611"/>
      <c r="I52" s="679"/>
      <c r="J52" s="562"/>
      <c r="K52" s="234">
        <v>0.15</v>
      </c>
      <c r="L52" s="235" t="s">
        <v>23</v>
      </c>
      <c r="M52" s="99">
        <v>0</v>
      </c>
      <c r="N52" s="99">
        <v>0</v>
      </c>
      <c r="O52" s="99">
        <v>0</v>
      </c>
      <c r="P52" s="100">
        <v>0</v>
      </c>
      <c r="Q52" s="100">
        <f>+SUM(M52:M52)*K52</f>
        <v>0</v>
      </c>
      <c r="R52" s="100">
        <f t="shared" ref="R52" si="54">+SUM(N52:N52)*K52</f>
        <v>0</v>
      </c>
      <c r="S52" s="100">
        <f t="shared" ref="S52" si="55">+SUM(O52:O52)*K52</f>
        <v>0</v>
      </c>
      <c r="T52" s="191">
        <f t="shared" ref="T52" si="56">+SUM(P52:P52)*K52</f>
        <v>0</v>
      </c>
      <c r="U52" s="100">
        <f t="shared" ref="U52" si="57">+MAX(Q52:T52)</f>
        <v>0</v>
      </c>
      <c r="V52" s="222"/>
      <c r="W52" s="222"/>
      <c r="X52" s="222"/>
      <c r="Y52" s="222"/>
      <c r="Z52" s="586"/>
      <c r="AA52" s="613"/>
      <c r="AB52" s="586"/>
      <c r="AC52" s="109"/>
      <c r="AW52" s="7"/>
      <c r="AX52" s="7"/>
      <c r="AY52" s="7"/>
      <c r="AZ52" s="7"/>
      <c r="BA52" s="7"/>
      <c r="BB52" s="7"/>
      <c r="BC52" s="7"/>
      <c r="BD52" s="7"/>
      <c r="BE52" s="7"/>
      <c r="BF52" s="7"/>
      <c r="BG52" s="7"/>
      <c r="BH52" s="7"/>
      <c r="BI52" s="7"/>
      <c r="BJ52" s="7"/>
      <c r="BK52" s="7"/>
      <c r="BL52" s="7"/>
      <c r="BM52" s="7"/>
    </row>
    <row r="53" spans="1:65" s="13" customFormat="1" ht="26.45" customHeight="1" x14ac:dyDescent="0.2">
      <c r="A53" s="530"/>
      <c r="B53" s="533"/>
      <c r="C53" s="554"/>
      <c r="D53" s="682"/>
      <c r="E53" s="634"/>
      <c r="F53" s="674"/>
      <c r="G53" s="676"/>
      <c r="H53" s="611"/>
      <c r="I53" s="679"/>
      <c r="J53" s="641" t="s">
        <v>1015</v>
      </c>
      <c r="K53" s="236">
        <v>0.3</v>
      </c>
      <c r="L53" s="105" t="s">
        <v>22</v>
      </c>
      <c r="M53" s="232">
        <v>0.1</v>
      </c>
      <c r="N53" s="233">
        <v>1</v>
      </c>
      <c r="O53" s="233">
        <v>1</v>
      </c>
      <c r="P53" s="96">
        <v>1</v>
      </c>
      <c r="Q53" s="6">
        <f t="shared" ref="Q53:Q79" si="58">+SUM(M53:M53)*K53</f>
        <v>0.03</v>
      </c>
      <c r="R53" s="6">
        <f t="shared" ref="R53:R79" si="59">+SUM(N53:N53)*K53</f>
        <v>0.3</v>
      </c>
      <c r="S53" s="6">
        <f t="shared" ref="S53:S70" si="60">+SUM(O53:O53)*K53</f>
        <v>0.3</v>
      </c>
      <c r="T53" s="6">
        <f t="shared" ref="T53:T70" si="61">+SUM(P53:P53)*K53</f>
        <v>0.3</v>
      </c>
      <c r="U53" s="45">
        <f t="shared" ref="U53:U70" si="62">+MAX(Q53:T53)</f>
        <v>0.3</v>
      </c>
      <c r="V53" s="637">
        <f>+Q54</f>
        <v>0</v>
      </c>
      <c r="W53" s="637">
        <f>+R54</f>
        <v>0</v>
      </c>
      <c r="X53" s="637">
        <f>+S54</f>
        <v>0</v>
      </c>
      <c r="Y53" s="637">
        <f>+T54</f>
        <v>0</v>
      </c>
      <c r="Z53" s="586"/>
      <c r="AA53" s="613"/>
      <c r="AB53" s="586"/>
      <c r="AC53" s="109"/>
      <c r="AW53" s="7"/>
      <c r="AX53" s="7"/>
      <c r="AY53" s="7"/>
      <c r="AZ53" s="7"/>
      <c r="BA53" s="7"/>
      <c r="BB53" s="7"/>
      <c r="BC53" s="7"/>
      <c r="BD53" s="7"/>
      <c r="BE53" s="7"/>
      <c r="BF53" s="7"/>
      <c r="BG53" s="7"/>
      <c r="BH53" s="7"/>
      <c r="BI53" s="7"/>
      <c r="BJ53" s="7"/>
      <c r="BK53" s="7"/>
      <c r="BL53" s="7"/>
      <c r="BM53" s="7"/>
    </row>
    <row r="54" spans="1:65" s="13" customFormat="1" ht="33.6" customHeight="1" x14ac:dyDescent="0.2">
      <c r="A54" s="530"/>
      <c r="B54" s="533"/>
      <c r="C54" s="555"/>
      <c r="D54" s="683"/>
      <c r="E54" s="594"/>
      <c r="F54" s="563"/>
      <c r="G54" s="676"/>
      <c r="H54" s="677"/>
      <c r="I54" s="680"/>
      <c r="J54" s="641"/>
      <c r="K54" s="237">
        <v>1</v>
      </c>
      <c r="L54" s="98" t="s">
        <v>23</v>
      </c>
      <c r="M54" s="99">
        <v>0</v>
      </c>
      <c r="N54" s="99">
        <v>0</v>
      </c>
      <c r="O54" s="99">
        <v>0</v>
      </c>
      <c r="P54" s="100">
        <v>0</v>
      </c>
      <c r="Q54" s="51">
        <f t="shared" si="58"/>
        <v>0</v>
      </c>
      <c r="R54" s="51">
        <f t="shared" si="59"/>
        <v>0</v>
      </c>
      <c r="S54" s="51">
        <f t="shared" si="60"/>
        <v>0</v>
      </c>
      <c r="T54" s="51">
        <f t="shared" si="61"/>
        <v>0</v>
      </c>
      <c r="U54" s="52">
        <f t="shared" si="62"/>
        <v>0</v>
      </c>
      <c r="V54" s="642"/>
      <c r="W54" s="642"/>
      <c r="X54" s="642"/>
      <c r="Y54" s="642"/>
      <c r="Z54" s="586"/>
      <c r="AA54" s="614"/>
      <c r="AB54" s="586"/>
      <c r="AC54" s="109"/>
      <c r="AW54" s="7"/>
      <c r="AX54" s="7"/>
      <c r="AY54" s="7"/>
      <c r="AZ54" s="7"/>
      <c r="BA54" s="7"/>
      <c r="BB54" s="7"/>
      <c r="BC54" s="7"/>
      <c r="BD54" s="7"/>
      <c r="BE54" s="7"/>
      <c r="BF54" s="7"/>
      <c r="BG54" s="7"/>
      <c r="BH54" s="7"/>
      <c r="BI54" s="7"/>
      <c r="BJ54" s="7"/>
      <c r="BK54" s="7"/>
      <c r="BL54" s="7"/>
      <c r="BM54" s="7"/>
    </row>
    <row r="55" spans="1:65" s="13" customFormat="1" ht="33.6" customHeight="1" x14ac:dyDescent="0.2">
      <c r="A55" s="530"/>
      <c r="B55" s="533"/>
      <c r="C55" s="569" t="s">
        <v>137</v>
      </c>
      <c r="D55" s="569" t="s">
        <v>138</v>
      </c>
      <c r="E55" s="581" t="s">
        <v>911</v>
      </c>
      <c r="F55" s="652">
        <v>10</v>
      </c>
      <c r="G55" s="581" t="s">
        <v>585</v>
      </c>
      <c r="H55" s="581" t="s">
        <v>586</v>
      </c>
      <c r="I55" s="547">
        <v>0</v>
      </c>
      <c r="J55" s="650" t="s">
        <v>587</v>
      </c>
      <c r="K55" s="93">
        <v>0.4</v>
      </c>
      <c r="L55" s="94" t="s">
        <v>22</v>
      </c>
      <c r="M55" s="111">
        <v>0.5</v>
      </c>
      <c r="N55" s="103">
        <v>1</v>
      </c>
      <c r="O55" s="103">
        <v>1</v>
      </c>
      <c r="P55" s="104">
        <v>1</v>
      </c>
      <c r="Q55" s="6">
        <f t="shared" si="58"/>
        <v>0.2</v>
      </c>
      <c r="R55" s="6">
        <f t="shared" si="59"/>
        <v>0.4</v>
      </c>
      <c r="S55" s="6">
        <f t="shared" si="60"/>
        <v>0.4</v>
      </c>
      <c r="T55" s="6">
        <f t="shared" si="61"/>
        <v>0.4</v>
      </c>
      <c r="U55" s="45">
        <f t="shared" si="62"/>
        <v>0.4</v>
      </c>
      <c r="V55" s="576">
        <v>0</v>
      </c>
      <c r="W55" s="576">
        <v>0</v>
      </c>
      <c r="X55" s="576">
        <v>0</v>
      </c>
      <c r="Y55" s="576">
        <v>0</v>
      </c>
      <c r="Z55" s="586"/>
      <c r="AA55" s="661" t="s">
        <v>140</v>
      </c>
      <c r="AB55" s="586"/>
      <c r="AC55" s="666"/>
      <c r="AW55" s="7"/>
      <c r="AX55" s="7"/>
      <c r="AY55" s="7"/>
      <c r="AZ55" s="7"/>
      <c r="BA55" s="7"/>
      <c r="BB55" s="7"/>
      <c r="BC55" s="7"/>
      <c r="BD55" s="7"/>
      <c r="BE55" s="7"/>
      <c r="BF55" s="7"/>
      <c r="BG55" s="7"/>
      <c r="BH55" s="7"/>
      <c r="BI55" s="7"/>
      <c r="BJ55" s="7"/>
      <c r="BK55" s="7"/>
      <c r="BL55" s="7"/>
      <c r="BM55" s="7"/>
    </row>
    <row r="56" spans="1:65" s="13" customFormat="1" ht="32.450000000000003" customHeight="1" x14ac:dyDescent="0.2">
      <c r="A56" s="530"/>
      <c r="B56" s="533"/>
      <c r="C56" s="569"/>
      <c r="D56" s="569"/>
      <c r="E56" s="582"/>
      <c r="F56" s="653"/>
      <c r="G56" s="582"/>
      <c r="H56" s="582"/>
      <c r="I56" s="547"/>
      <c r="J56" s="650"/>
      <c r="K56" s="97">
        <v>0.4</v>
      </c>
      <c r="L56" s="98" t="s">
        <v>23</v>
      </c>
      <c r="M56" s="99">
        <v>0</v>
      </c>
      <c r="N56" s="99">
        <v>0</v>
      </c>
      <c r="O56" s="99">
        <v>0</v>
      </c>
      <c r="P56" s="100">
        <v>0</v>
      </c>
      <c r="Q56" s="51">
        <f t="shared" si="58"/>
        <v>0</v>
      </c>
      <c r="R56" s="51">
        <f t="shared" si="59"/>
        <v>0</v>
      </c>
      <c r="S56" s="51">
        <f t="shared" si="60"/>
        <v>0</v>
      </c>
      <c r="T56" s="51">
        <f t="shared" si="61"/>
        <v>0</v>
      </c>
      <c r="U56" s="52">
        <f t="shared" si="62"/>
        <v>0</v>
      </c>
      <c r="V56" s="577"/>
      <c r="W56" s="577"/>
      <c r="X56" s="577"/>
      <c r="Y56" s="577"/>
      <c r="Z56" s="586"/>
      <c r="AA56" s="661"/>
      <c r="AB56" s="586"/>
      <c r="AC56" s="666"/>
      <c r="AW56" s="7"/>
      <c r="AX56" s="7"/>
      <c r="AY56" s="7"/>
      <c r="AZ56" s="7"/>
      <c r="BA56" s="7"/>
      <c r="BB56" s="7"/>
      <c r="BC56" s="7"/>
      <c r="BD56" s="7"/>
      <c r="BE56" s="7"/>
      <c r="BF56" s="7"/>
      <c r="BG56" s="7"/>
      <c r="BH56" s="7"/>
      <c r="BI56" s="7"/>
      <c r="BJ56" s="7"/>
      <c r="BK56" s="7"/>
      <c r="BL56" s="7"/>
      <c r="BM56" s="7"/>
    </row>
    <row r="57" spans="1:65" s="13" customFormat="1" ht="30.6" customHeight="1" x14ac:dyDescent="0.2">
      <c r="A57" s="530"/>
      <c r="B57" s="533"/>
      <c r="C57" s="569"/>
      <c r="D57" s="569"/>
      <c r="E57" s="582"/>
      <c r="F57" s="653"/>
      <c r="G57" s="582"/>
      <c r="H57" s="582"/>
      <c r="I57" s="547"/>
      <c r="J57" s="650" t="s">
        <v>588</v>
      </c>
      <c r="K57" s="93">
        <v>0.3</v>
      </c>
      <c r="L57" s="94" t="s">
        <v>22</v>
      </c>
      <c r="M57" s="103">
        <v>0</v>
      </c>
      <c r="N57" s="103">
        <v>0.2</v>
      </c>
      <c r="O57" s="103">
        <v>0.5</v>
      </c>
      <c r="P57" s="104">
        <v>1</v>
      </c>
      <c r="Q57" s="151">
        <f>+SUM(M57:M57)*K57</f>
        <v>0</v>
      </c>
      <c r="R57" s="6">
        <f t="shared" si="59"/>
        <v>0.06</v>
      </c>
      <c r="S57" s="6">
        <f t="shared" si="60"/>
        <v>0.15</v>
      </c>
      <c r="T57" s="6">
        <f t="shared" si="61"/>
        <v>0.3</v>
      </c>
      <c r="U57" s="45">
        <f t="shared" si="62"/>
        <v>0.3</v>
      </c>
      <c r="V57" s="577"/>
      <c r="W57" s="577"/>
      <c r="X57" s="577"/>
      <c r="Y57" s="577"/>
      <c r="Z57" s="586"/>
      <c r="AA57" s="661"/>
      <c r="AB57" s="586"/>
      <c r="AC57" s="666"/>
      <c r="AW57" s="7"/>
      <c r="AX57" s="7"/>
      <c r="AY57" s="7"/>
      <c r="AZ57" s="7"/>
      <c r="BA57" s="7"/>
      <c r="BB57" s="7"/>
      <c r="BC57" s="7"/>
      <c r="BD57" s="7"/>
      <c r="BE57" s="7"/>
      <c r="BF57" s="7"/>
      <c r="BG57" s="7"/>
      <c r="BH57" s="7"/>
      <c r="BI57" s="7"/>
      <c r="BJ57" s="7"/>
      <c r="BK57" s="7"/>
      <c r="BL57" s="7"/>
      <c r="BM57" s="7"/>
    </row>
    <row r="58" spans="1:65" s="13" customFormat="1" ht="31.9" customHeight="1" x14ac:dyDescent="0.2">
      <c r="A58" s="530"/>
      <c r="B58" s="533"/>
      <c r="C58" s="569"/>
      <c r="D58" s="569"/>
      <c r="E58" s="582"/>
      <c r="F58" s="653"/>
      <c r="G58" s="582"/>
      <c r="H58" s="582"/>
      <c r="I58" s="547"/>
      <c r="J58" s="650"/>
      <c r="K58" s="97">
        <v>0.3</v>
      </c>
      <c r="L58" s="98" t="s">
        <v>23</v>
      </c>
      <c r="M58" s="99">
        <v>0</v>
      </c>
      <c r="N58" s="99">
        <v>0</v>
      </c>
      <c r="O58" s="99">
        <v>0</v>
      </c>
      <c r="P58" s="100">
        <v>0</v>
      </c>
      <c r="Q58" s="51">
        <f t="shared" si="58"/>
        <v>0</v>
      </c>
      <c r="R58" s="51">
        <f t="shared" si="59"/>
        <v>0</v>
      </c>
      <c r="S58" s="51">
        <f t="shared" si="60"/>
        <v>0</v>
      </c>
      <c r="T58" s="51">
        <f t="shared" si="61"/>
        <v>0</v>
      </c>
      <c r="U58" s="52">
        <f t="shared" si="62"/>
        <v>0</v>
      </c>
      <c r="V58" s="577"/>
      <c r="W58" s="577"/>
      <c r="X58" s="577"/>
      <c r="Y58" s="577"/>
      <c r="Z58" s="586"/>
      <c r="AA58" s="661"/>
      <c r="AB58" s="586"/>
      <c r="AC58" s="666"/>
      <c r="AW58" s="7"/>
      <c r="AX58" s="7"/>
      <c r="AY58" s="7"/>
      <c r="AZ58" s="7"/>
      <c r="BA58" s="7"/>
      <c r="BB58" s="7"/>
      <c r="BC58" s="7"/>
      <c r="BD58" s="7"/>
      <c r="BE58" s="7"/>
      <c r="BF58" s="7"/>
      <c r="BG58" s="7"/>
      <c r="BH58" s="7"/>
      <c r="BI58" s="7"/>
      <c r="BJ58" s="7"/>
      <c r="BK58" s="7"/>
      <c r="BL58" s="7"/>
      <c r="BM58" s="7"/>
    </row>
    <row r="59" spans="1:65" s="13" customFormat="1" ht="30" customHeight="1" x14ac:dyDescent="0.2">
      <c r="A59" s="530"/>
      <c r="B59" s="533"/>
      <c r="C59" s="569"/>
      <c r="D59" s="569"/>
      <c r="E59" s="582"/>
      <c r="F59" s="653"/>
      <c r="G59" s="582"/>
      <c r="H59" s="582"/>
      <c r="I59" s="547"/>
      <c r="J59" s="650" t="s">
        <v>589</v>
      </c>
      <c r="K59" s="93">
        <v>0.3</v>
      </c>
      <c r="L59" s="94" t="s">
        <v>22</v>
      </c>
      <c r="M59" s="103">
        <v>0</v>
      </c>
      <c r="N59" s="103">
        <v>0.2</v>
      </c>
      <c r="O59" s="111">
        <v>0.5</v>
      </c>
      <c r="P59" s="104">
        <v>1</v>
      </c>
      <c r="Q59" s="6">
        <v>0</v>
      </c>
      <c r="R59" s="6">
        <f t="shared" si="59"/>
        <v>0.06</v>
      </c>
      <c r="S59" s="6">
        <f t="shared" si="60"/>
        <v>0.15</v>
      </c>
      <c r="T59" s="6">
        <f t="shared" si="61"/>
        <v>0.3</v>
      </c>
      <c r="U59" s="45">
        <f t="shared" si="62"/>
        <v>0.3</v>
      </c>
      <c r="V59" s="577"/>
      <c r="W59" s="577"/>
      <c r="X59" s="577"/>
      <c r="Y59" s="577"/>
      <c r="Z59" s="586"/>
      <c r="AA59" s="661"/>
      <c r="AB59" s="586"/>
      <c r="AC59" s="666"/>
      <c r="AW59" s="7"/>
      <c r="AX59" s="7"/>
      <c r="AY59" s="7"/>
      <c r="AZ59" s="7"/>
      <c r="BA59" s="7"/>
      <c r="BB59" s="7"/>
      <c r="BC59" s="7"/>
      <c r="BD59" s="7"/>
      <c r="BE59" s="7"/>
      <c r="BF59" s="7"/>
      <c r="BG59" s="7"/>
      <c r="BH59" s="7"/>
      <c r="BI59" s="7"/>
      <c r="BJ59" s="7"/>
      <c r="BK59" s="7"/>
      <c r="BL59" s="7"/>
      <c r="BM59" s="7"/>
    </row>
    <row r="60" spans="1:65" s="13" customFormat="1" ht="28.9" customHeight="1" x14ac:dyDescent="0.2">
      <c r="A60" s="530"/>
      <c r="B60" s="533"/>
      <c r="C60" s="569"/>
      <c r="D60" s="569"/>
      <c r="E60" s="651"/>
      <c r="F60" s="654"/>
      <c r="G60" s="651"/>
      <c r="H60" s="651"/>
      <c r="I60" s="547"/>
      <c r="J60" s="650"/>
      <c r="K60" s="97">
        <v>0.3</v>
      </c>
      <c r="L60" s="98" t="s">
        <v>23</v>
      </c>
      <c r="M60" s="99">
        <v>0</v>
      </c>
      <c r="N60" s="99">
        <v>0</v>
      </c>
      <c r="O60" s="99">
        <v>0</v>
      </c>
      <c r="P60" s="100">
        <v>0</v>
      </c>
      <c r="Q60" s="51">
        <f t="shared" si="58"/>
        <v>0</v>
      </c>
      <c r="R60" s="51">
        <f t="shared" si="59"/>
        <v>0</v>
      </c>
      <c r="S60" s="51">
        <f t="shared" si="60"/>
        <v>0</v>
      </c>
      <c r="T60" s="51">
        <f t="shared" si="61"/>
        <v>0</v>
      </c>
      <c r="U60" s="52">
        <f t="shared" si="62"/>
        <v>0</v>
      </c>
      <c r="V60" s="577"/>
      <c r="W60" s="577"/>
      <c r="X60" s="577"/>
      <c r="Y60" s="577"/>
      <c r="Z60" s="586"/>
      <c r="AA60" s="661"/>
      <c r="AB60" s="586"/>
      <c r="AC60" s="666"/>
      <c r="AW60" s="7"/>
      <c r="AX60" s="7"/>
      <c r="AY60" s="7"/>
      <c r="AZ60" s="7"/>
      <c r="BA60" s="7"/>
      <c r="BB60" s="7"/>
      <c r="BC60" s="7"/>
      <c r="BD60" s="7"/>
      <c r="BE60" s="7"/>
      <c r="BF60" s="7"/>
      <c r="BG60" s="7"/>
      <c r="BH60" s="7"/>
      <c r="BI60" s="7"/>
      <c r="BJ60" s="7"/>
      <c r="BK60" s="7"/>
      <c r="BL60" s="7"/>
      <c r="BM60" s="7"/>
    </row>
    <row r="61" spans="1:65" s="13" customFormat="1" ht="33.6" customHeight="1" x14ac:dyDescent="0.2">
      <c r="A61" s="530"/>
      <c r="B61" s="533"/>
      <c r="C61" s="569" t="s">
        <v>141</v>
      </c>
      <c r="D61" s="570" t="s">
        <v>142</v>
      </c>
      <c r="E61" s="647" t="s">
        <v>1067</v>
      </c>
      <c r="F61" s="559">
        <v>11</v>
      </c>
      <c r="G61" s="648" t="s">
        <v>1068</v>
      </c>
      <c r="H61" s="648" t="s">
        <v>139</v>
      </c>
      <c r="I61" s="547">
        <v>0</v>
      </c>
      <c r="J61" s="660" t="s">
        <v>529</v>
      </c>
      <c r="K61" s="267">
        <v>0.1</v>
      </c>
      <c r="L61" s="94" t="s">
        <v>22</v>
      </c>
      <c r="M61" s="95">
        <v>0.5</v>
      </c>
      <c r="N61" s="268">
        <v>1</v>
      </c>
      <c r="O61" s="95">
        <v>1</v>
      </c>
      <c r="P61" s="96">
        <v>1</v>
      </c>
      <c r="Q61" s="6">
        <f t="shared" si="58"/>
        <v>0.05</v>
      </c>
      <c r="R61" s="6">
        <f t="shared" si="59"/>
        <v>0.1</v>
      </c>
      <c r="S61" s="6">
        <f t="shared" si="60"/>
        <v>0.1</v>
      </c>
      <c r="T61" s="6">
        <f t="shared" si="61"/>
        <v>0.1</v>
      </c>
      <c r="U61" s="45">
        <f t="shared" si="62"/>
        <v>0.1</v>
      </c>
      <c r="V61" s="576">
        <v>0</v>
      </c>
      <c r="W61" s="576">
        <v>0</v>
      </c>
      <c r="X61" s="576">
        <v>0</v>
      </c>
      <c r="Y61" s="576">
        <v>0</v>
      </c>
      <c r="Z61" s="586"/>
      <c r="AA61" s="672" t="s">
        <v>143</v>
      </c>
      <c r="AB61" s="586"/>
      <c r="AC61" s="593"/>
      <c r="AW61" s="7"/>
      <c r="AX61" s="7"/>
      <c r="AY61" s="7"/>
      <c r="AZ61" s="7"/>
      <c r="BA61" s="7"/>
      <c r="BB61" s="7"/>
      <c r="BC61" s="7"/>
      <c r="BD61" s="7"/>
      <c r="BE61" s="7"/>
      <c r="BF61" s="7"/>
      <c r="BG61" s="7"/>
      <c r="BH61" s="7"/>
      <c r="BI61" s="7"/>
      <c r="BJ61" s="7"/>
      <c r="BK61" s="7"/>
      <c r="BL61" s="7"/>
      <c r="BM61" s="7"/>
    </row>
    <row r="62" spans="1:65" s="13" customFormat="1" ht="25.9" customHeight="1" x14ac:dyDescent="0.2">
      <c r="A62" s="530"/>
      <c r="B62" s="533"/>
      <c r="C62" s="569"/>
      <c r="D62" s="570"/>
      <c r="E62" s="647"/>
      <c r="F62" s="559"/>
      <c r="G62" s="649"/>
      <c r="H62" s="649"/>
      <c r="I62" s="547"/>
      <c r="J62" s="660"/>
      <c r="K62" s="97">
        <v>0.1</v>
      </c>
      <c r="L62" s="98" t="s">
        <v>23</v>
      </c>
      <c r="M62" s="99">
        <v>0</v>
      </c>
      <c r="N62" s="99">
        <v>0</v>
      </c>
      <c r="O62" s="99">
        <v>0</v>
      </c>
      <c r="P62" s="100">
        <v>0</v>
      </c>
      <c r="Q62" s="51">
        <f>+SUM(M62:M62)*K61</f>
        <v>0</v>
      </c>
      <c r="R62" s="51">
        <f t="shared" si="59"/>
        <v>0</v>
      </c>
      <c r="S62" s="51">
        <f t="shared" si="60"/>
        <v>0</v>
      </c>
      <c r="T62" s="51">
        <f t="shared" si="61"/>
        <v>0</v>
      </c>
      <c r="U62" s="52">
        <f t="shared" si="62"/>
        <v>0</v>
      </c>
      <c r="V62" s="577"/>
      <c r="W62" s="577"/>
      <c r="X62" s="577"/>
      <c r="Y62" s="577"/>
      <c r="Z62" s="586"/>
      <c r="AA62" s="673"/>
      <c r="AB62" s="586"/>
      <c r="AC62" s="593"/>
      <c r="AW62" s="7"/>
      <c r="AX62" s="7"/>
      <c r="AY62" s="7"/>
      <c r="AZ62" s="7"/>
      <c r="BA62" s="7"/>
      <c r="BB62" s="7"/>
      <c r="BC62" s="7"/>
      <c r="BD62" s="7"/>
      <c r="BE62" s="7"/>
      <c r="BF62" s="7"/>
      <c r="BG62" s="7"/>
      <c r="BH62" s="7"/>
      <c r="BI62" s="7"/>
      <c r="BJ62" s="7"/>
      <c r="BK62" s="7"/>
      <c r="BL62" s="7"/>
      <c r="BM62" s="7"/>
    </row>
    <row r="63" spans="1:65" s="13" customFormat="1" ht="37.15" customHeight="1" x14ac:dyDescent="0.2">
      <c r="A63" s="530"/>
      <c r="B63" s="533"/>
      <c r="C63" s="569"/>
      <c r="D63" s="570"/>
      <c r="E63" s="647"/>
      <c r="F63" s="559"/>
      <c r="G63" s="649"/>
      <c r="H63" s="649"/>
      <c r="I63" s="547"/>
      <c r="J63" s="658" t="s">
        <v>530</v>
      </c>
      <c r="K63" s="269">
        <v>0.1</v>
      </c>
      <c r="L63" s="94" t="s">
        <v>22</v>
      </c>
      <c r="M63" s="270">
        <v>0</v>
      </c>
      <c r="N63" s="270">
        <v>1</v>
      </c>
      <c r="O63" s="270">
        <v>1</v>
      </c>
      <c r="P63" s="271">
        <v>1</v>
      </c>
      <c r="Q63" s="6">
        <f t="shared" si="58"/>
        <v>0</v>
      </c>
      <c r="R63" s="6">
        <f t="shared" si="59"/>
        <v>0.1</v>
      </c>
      <c r="S63" s="6">
        <f t="shared" si="60"/>
        <v>0.1</v>
      </c>
      <c r="T63" s="6">
        <f t="shared" si="61"/>
        <v>0.1</v>
      </c>
      <c r="U63" s="45">
        <f t="shared" si="62"/>
        <v>0.1</v>
      </c>
      <c r="V63" s="577"/>
      <c r="W63" s="577"/>
      <c r="X63" s="577"/>
      <c r="Y63" s="577"/>
      <c r="Z63" s="586"/>
      <c r="AA63" s="673"/>
      <c r="AB63" s="586"/>
      <c r="AC63" s="593"/>
      <c r="AW63" s="7"/>
      <c r="AX63" s="7"/>
      <c r="AY63" s="7"/>
      <c r="AZ63" s="7"/>
      <c r="BA63" s="7"/>
      <c r="BB63" s="7"/>
      <c r="BC63" s="7"/>
      <c r="BD63" s="7"/>
      <c r="BE63" s="7"/>
      <c r="BF63" s="7"/>
      <c r="BG63" s="7"/>
      <c r="BH63" s="7"/>
      <c r="BI63" s="7"/>
      <c r="BJ63" s="7"/>
      <c r="BK63" s="7"/>
      <c r="BL63" s="7"/>
      <c r="BM63" s="7"/>
    </row>
    <row r="64" spans="1:65" s="13" customFormat="1" ht="31.15" customHeight="1" x14ac:dyDescent="0.2">
      <c r="A64" s="530"/>
      <c r="B64" s="533"/>
      <c r="C64" s="569"/>
      <c r="D64" s="570"/>
      <c r="E64" s="647"/>
      <c r="F64" s="559"/>
      <c r="G64" s="649"/>
      <c r="H64" s="649"/>
      <c r="I64" s="547"/>
      <c r="J64" s="659"/>
      <c r="K64" s="97">
        <v>0.1</v>
      </c>
      <c r="L64" s="98" t="s">
        <v>23</v>
      </c>
      <c r="M64" s="99">
        <v>0</v>
      </c>
      <c r="N64" s="99">
        <v>0</v>
      </c>
      <c r="O64" s="99">
        <v>0</v>
      </c>
      <c r="P64" s="100">
        <v>0</v>
      </c>
      <c r="Q64" s="51">
        <f>+SUM(M64:M64)*K63</f>
        <v>0</v>
      </c>
      <c r="R64" s="51">
        <f t="shared" si="59"/>
        <v>0</v>
      </c>
      <c r="S64" s="51">
        <f t="shared" si="60"/>
        <v>0</v>
      </c>
      <c r="T64" s="51">
        <f t="shared" si="61"/>
        <v>0</v>
      </c>
      <c r="U64" s="52">
        <f t="shared" si="62"/>
        <v>0</v>
      </c>
      <c r="V64" s="577"/>
      <c r="W64" s="577"/>
      <c r="X64" s="577"/>
      <c r="Y64" s="577"/>
      <c r="Z64" s="586"/>
      <c r="AA64" s="673"/>
      <c r="AB64" s="586"/>
      <c r="AC64" s="593"/>
      <c r="AW64" s="7"/>
      <c r="AX64" s="7"/>
      <c r="AY64" s="7"/>
      <c r="AZ64" s="7"/>
      <c r="BA64" s="7"/>
      <c r="BB64" s="7"/>
      <c r="BC64" s="7"/>
      <c r="BD64" s="7"/>
      <c r="BE64" s="7"/>
      <c r="BF64" s="7"/>
      <c r="BG64" s="7"/>
      <c r="BH64" s="7"/>
      <c r="BI64" s="7"/>
      <c r="BJ64" s="7"/>
      <c r="BK64" s="7"/>
      <c r="BL64" s="7"/>
      <c r="BM64" s="7"/>
    </row>
    <row r="65" spans="1:65" s="13" customFormat="1" ht="29.45" customHeight="1" x14ac:dyDescent="0.2">
      <c r="A65" s="530"/>
      <c r="B65" s="533"/>
      <c r="C65" s="569"/>
      <c r="D65" s="570"/>
      <c r="E65" s="647"/>
      <c r="F65" s="559"/>
      <c r="G65" s="649"/>
      <c r="H65" s="649"/>
      <c r="I65" s="547"/>
      <c r="J65" s="660" t="s">
        <v>913</v>
      </c>
      <c r="K65" s="267">
        <v>0.6</v>
      </c>
      <c r="L65" s="94" t="s">
        <v>22</v>
      </c>
      <c r="M65" s="95">
        <v>0</v>
      </c>
      <c r="N65" s="95">
        <v>0</v>
      </c>
      <c r="O65" s="95">
        <v>0.7</v>
      </c>
      <c r="P65" s="96">
        <v>1</v>
      </c>
      <c r="Q65" s="6">
        <f>+SUM(M65:M65)*K65</f>
        <v>0</v>
      </c>
      <c r="R65" s="6">
        <f>+SUM(N65:N65)*K65</f>
        <v>0</v>
      </c>
      <c r="S65" s="6">
        <f>+SUM(O65:O65)*K65</f>
        <v>0.42</v>
      </c>
      <c r="T65" s="6">
        <f>+SUM(P65:P65)*K65</f>
        <v>0.6</v>
      </c>
      <c r="U65" s="45">
        <f>+MAX(Q65:T65)</f>
        <v>0.6</v>
      </c>
      <c r="V65" s="577"/>
      <c r="W65" s="577"/>
      <c r="X65" s="577"/>
      <c r="Y65" s="577"/>
      <c r="Z65" s="586"/>
      <c r="AA65" s="673"/>
      <c r="AB65" s="586"/>
      <c r="AC65" s="593"/>
      <c r="AW65" s="7"/>
      <c r="AX65" s="7"/>
      <c r="AY65" s="7"/>
      <c r="AZ65" s="7"/>
      <c r="BA65" s="7"/>
      <c r="BB65" s="7"/>
      <c r="BC65" s="7"/>
      <c r="BD65" s="7"/>
      <c r="BE65" s="7"/>
      <c r="BF65" s="7"/>
      <c r="BG65" s="7"/>
      <c r="BH65" s="7"/>
      <c r="BI65" s="7"/>
      <c r="BJ65" s="7"/>
      <c r="BK65" s="7"/>
      <c r="BL65" s="7"/>
      <c r="BM65" s="7"/>
    </row>
    <row r="66" spans="1:65" s="13" customFormat="1" ht="39.6" customHeight="1" x14ac:dyDescent="0.2">
      <c r="A66" s="530"/>
      <c r="B66" s="533"/>
      <c r="C66" s="569"/>
      <c r="D66" s="570"/>
      <c r="E66" s="647"/>
      <c r="F66" s="559"/>
      <c r="G66" s="649"/>
      <c r="H66" s="649"/>
      <c r="I66" s="547"/>
      <c r="J66" s="660"/>
      <c r="K66" s="97">
        <v>0.6</v>
      </c>
      <c r="L66" s="98" t="s">
        <v>23</v>
      </c>
      <c r="M66" s="99">
        <v>0</v>
      </c>
      <c r="N66" s="99">
        <v>0</v>
      </c>
      <c r="O66" s="99">
        <v>0</v>
      </c>
      <c r="P66" s="100">
        <v>0</v>
      </c>
      <c r="Q66" s="51">
        <f>+SUM(M66:M66)*K65</f>
        <v>0</v>
      </c>
      <c r="R66" s="51">
        <f>+SUM(N66:N66)*K66</f>
        <v>0</v>
      </c>
      <c r="S66" s="51">
        <f>+SUM(O66:O66)*K66</f>
        <v>0</v>
      </c>
      <c r="T66" s="51">
        <f>+SUM(P66:P66)*K66</f>
        <v>0</v>
      </c>
      <c r="U66" s="52">
        <f>+MAX(Q66:T66)</f>
        <v>0</v>
      </c>
      <c r="V66" s="577"/>
      <c r="W66" s="577"/>
      <c r="X66" s="577"/>
      <c r="Y66" s="577"/>
      <c r="Z66" s="586"/>
      <c r="AA66" s="673"/>
      <c r="AB66" s="586"/>
      <c r="AC66" s="593"/>
      <c r="AW66" s="7"/>
      <c r="AX66" s="7"/>
      <c r="AY66" s="7"/>
      <c r="AZ66" s="7"/>
      <c r="BA66" s="7"/>
      <c r="BB66" s="7"/>
      <c r="BC66" s="7"/>
      <c r="BD66" s="7"/>
      <c r="BE66" s="7"/>
      <c r="BF66" s="7"/>
      <c r="BG66" s="7"/>
      <c r="BH66" s="7"/>
      <c r="BI66" s="7"/>
      <c r="BJ66" s="7"/>
      <c r="BK66" s="7"/>
      <c r="BL66" s="7"/>
      <c r="BM66" s="7"/>
    </row>
    <row r="67" spans="1:65" s="13" customFormat="1" ht="42.6" customHeight="1" x14ac:dyDescent="0.2">
      <c r="A67" s="530"/>
      <c r="B67" s="533"/>
      <c r="C67" s="569"/>
      <c r="D67" s="570"/>
      <c r="E67" s="647"/>
      <c r="F67" s="559"/>
      <c r="G67" s="649"/>
      <c r="H67" s="649"/>
      <c r="I67" s="547"/>
      <c r="J67" s="658" t="s">
        <v>912</v>
      </c>
      <c r="K67" s="267">
        <v>0.2</v>
      </c>
      <c r="L67" s="94" t="s">
        <v>22</v>
      </c>
      <c r="M67" s="95">
        <v>0</v>
      </c>
      <c r="N67" s="95">
        <v>0</v>
      </c>
      <c r="O67" s="95">
        <v>0</v>
      </c>
      <c r="P67" s="96">
        <v>1</v>
      </c>
      <c r="Q67" s="6">
        <f t="shared" si="58"/>
        <v>0</v>
      </c>
      <c r="R67" s="6">
        <f t="shared" si="59"/>
        <v>0</v>
      </c>
      <c r="S67" s="6">
        <f t="shared" si="60"/>
        <v>0</v>
      </c>
      <c r="T67" s="6">
        <f t="shared" si="61"/>
        <v>0.2</v>
      </c>
      <c r="U67" s="45">
        <f t="shared" si="62"/>
        <v>0.2</v>
      </c>
      <c r="V67" s="577"/>
      <c r="W67" s="577"/>
      <c r="X67" s="577"/>
      <c r="Y67" s="577"/>
      <c r="Z67" s="586"/>
      <c r="AA67" s="673"/>
      <c r="AB67" s="586"/>
      <c r="AC67" s="593"/>
      <c r="AW67" s="7"/>
      <c r="AX67" s="7"/>
      <c r="AY67" s="7"/>
      <c r="AZ67" s="7"/>
      <c r="BA67" s="7"/>
      <c r="BB67" s="7"/>
      <c r="BC67" s="7"/>
      <c r="BD67" s="7"/>
      <c r="BE67" s="7"/>
      <c r="BF67" s="7"/>
      <c r="BG67" s="7"/>
      <c r="BH67" s="7"/>
      <c r="BI67" s="7"/>
      <c r="BJ67" s="7"/>
      <c r="BK67" s="7"/>
      <c r="BL67" s="7"/>
      <c r="BM67" s="7"/>
    </row>
    <row r="68" spans="1:65" s="13" customFormat="1" ht="53.25" customHeight="1" x14ac:dyDescent="0.2">
      <c r="A68" s="530"/>
      <c r="B68" s="533"/>
      <c r="C68" s="569"/>
      <c r="D68" s="570"/>
      <c r="E68" s="647"/>
      <c r="F68" s="559"/>
      <c r="G68" s="649"/>
      <c r="H68" s="649"/>
      <c r="I68" s="547"/>
      <c r="J68" s="659"/>
      <c r="K68" s="97">
        <v>0.2</v>
      </c>
      <c r="L68" s="98" t="s">
        <v>23</v>
      </c>
      <c r="M68" s="99">
        <v>0</v>
      </c>
      <c r="N68" s="99">
        <v>0.05</v>
      </c>
      <c r="O68" s="99">
        <v>0</v>
      </c>
      <c r="P68" s="100">
        <v>0</v>
      </c>
      <c r="Q68" s="51">
        <f t="shared" si="58"/>
        <v>0</v>
      </c>
      <c r="R68" s="51">
        <f t="shared" si="59"/>
        <v>1.0000000000000002E-2</v>
      </c>
      <c r="S68" s="51">
        <f t="shared" si="60"/>
        <v>0</v>
      </c>
      <c r="T68" s="51">
        <f t="shared" si="61"/>
        <v>0</v>
      </c>
      <c r="U68" s="52">
        <f t="shared" si="62"/>
        <v>1.0000000000000002E-2</v>
      </c>
      <c r="V68" s="602"/>
      <c r="W68" s="602"/>
      <c r="X68" s="602"/>
      <c r="Y68" s="602"/>
      <c r="Z68" s="586"/>
      <c r="AA68" s="673"/>
      <c r="AB68" s="586"/>
      <c r="AC68" s="593"/>
      <c r="AW68" s="7"/>
      <c r="AX68" s="7"/>
      <c r="AY68" s="7"/>
      <c r="AZ68" s="7"/>
      <c r="BA68" s="7"/>
      <c r="BB68" s="7"/>
      <c r="BC68" s="7"/>
      <c r="BD68" s="7"/>
      <c r="BE68" s="7"/>
      <c r="BF68" s="7"/>
      <c r="BG68" s="7"/>
      <c r="BH68" s="7"/>
      <c r="BI68" s="7"/>
      <c r="BJ68" s="7"/>
      <c r="BK68" s="7"/>
      <c r="BL68" s="7"/>
      <c r="BM68" s="7"/>
    </row>
    <row r="69" spans="1:65" s="13" customFormat="1" ht="33" customHeight="1" x14ac:dyDescent="0.2">
      <c r="A69" s="530"/>
      <c r="B69" s="533"/>
      <c r="C69" s="554" t="s">
        <v>144</v>
      </c>
      <c r="D69" s="682" t="s">
        <v>145</v>
      </c>
      <c r="E69" s="560" t="s">
        <v>1168</v>
      </c>
      <c r="F69" s="563">
        <v>12</v>
      </c>
      <c r="G69" s="655" t="s">
        <v>1165</v>
      </c>
      <c r="H69" s="656" t="s">
        <v>620</v>
      </c>
      <c r="I69" s="583">
        <f>+MAX(V69:Y72)</f>
        <v>0</v>
      </c>
      <c r="J69" s="667" t="s">
        <v>1166</v>
      </c>
      <c r="K69" s="267">
        <v>0.2</v>
      </c>
      <c r="L69" s="105" t="s">
        <v>22</v>
      </c>
      <c r="M69" s="106">
        <v>0</v>
      </c>
      <c r="N69" s="106">
        <v>1</v>
      </c>
      <c r="O69" s="106">
        <v>1</v>
      </c>
      <c r="P69" s="110">
        <v>1</v>
      </c>
      <c r="Q69" s="17">
        <f t="shared" si="58"/>
        <v>0</v>
      </c>
      <c r="R69" s="17">
        <f t="shared" si="59"/>
        <v>0.2</v>
      </c>
      <c r="S69" s="6">
        <f t="shared" si="60"/>
        <v>0.2</v>
      </c>
      <c r="T69" s="6">
        <f t="shared" si="61"/>
        <v>0.2</v>
      </c>
      <c r="U69" s="45">
        <f>+MAX(Q69:T69)</f>
        <v>0.2</v>
      </c>
      <c r="V69" s="576">
        <f>+Q70+Q72</f>
        <v>0</v>
      </c>
      <c r="W69" s="576">
        <f>+R70+R72</f>
        <v>0</v>
      </c>
      <c r="X69" s="576">
        <f>+S70+S72</f>
        <v>0</v>
      </c>
      <c r="Y69" s="576">
        <f>+T70+T72</f>
        <v>0</v>
      </c>
      <c r="Z69" s="586"/>
      <c r="AA69" s="669" t="s">
        <v>1085</v>
      </c>
      <c r="AB69" s="586"/>
      <c r="AC69" s="593"/>
      <c r="AW69" s="7"/>
      <c r="AX69" s="7"/>
      <c r="AY69" s="7"/>
      <c r="AZ69" s="7"/>
      <c r="BA69" s="7"/>
      <c r="BB69" s="7"/>
      <c r="BC69" s="7"/>
      <c r="BD69" s="7"/>
      <c r="BE69" s="7"/>
      <c r="BF69" s="7"/>
      <c r="BG69" s="7"/>
      <c r="BH69" s="7"/>
      <c r="BI69" s="7"/>
      <c r="BJ69" s="7"/>
      <c r="BK69" s="7"/>
      <c r="BL69" s="7"/>
      <c r="BM69" s="7"/>
    </row>
    <row r="70" spans="1:65" s="13" customFormat="1" ht="28.9" customHeight="1" x14ac:dyDescent="0.2">
      <c r="A70" s="530"/>
      <c r="B70" s="533"/>
      <c r="C70" s="554"/>
      <c r="D70" s="682"/>
      <c r="E70" s="561"/>
      <c r="F70" s="564"/>
      <c r="G70" s="567"/>
      <c r="H70" s="647"/>
      <c r="I70" s="584"/>
      <c r="J70" s="668"/>
      <c r="K70" s="97">
        <v>0.2</v>
      </c>
      <c r="L70" s="112" t="s">
        <v>23</v>
      </c>
      <c r="M70" s="113">
        <v>0</v>
      </c>
      <c r="N70" s="113">
        <v>0</v>
      </c>
      <c r="O70" s="113">
        <v>0</v>
      </c>
      <c r="P70" s="114">
        <v>0</v>
      </c>
      <c r="Q70" s="60">
        <f t="shared" si="58"/>
        <v>0</v>
      </c>
      <c r="R70" s="60">
        <f t="shared" si="59"/>
        <v>0</v>
      </c>
      <c r="S70" s="60">
        <f t="shared" si="60"/>
        <v>0</v>
      </c>
      <c r="T70" s="60">
        <f t="shared" si="61"/>
        <v>0</v>
      </c>
      <c r="U70" s="59">
        <f t="shared" si="62"/>
        <v>0</v>
      </c>
      <c r="V70" s="577"/>
      <c r="W70" s="577"/>
      <c r="X70" s="577"/>
      <c r="Y70" s="577"/>
      <c r="Z70" s="586"/>
      <c r="AA70" s="669"/>
      <c r="AB70" s="586"/>
      <c r="AC70" s="593"/>
      <c r="AW70" s="7"/>
      <c r="AX70" s="7"/>
      <c r="AY70" s="7"/>
      <c r="AZ70" s="7"/>
      <c r="BA70" s="7"/>
      <c r="BB70" s="7"/>
      <c r="BC70" s="7"/>
      <c r="BD70" s="7"/>
      <c r="BE70" s="7"/>
      <c r="BF70" s="7"/>
      <c r="BG70" s="7"/>
      <c r="BH70" s="7"/>
      <c r="BI70" s="7"/>
      <c r="BJ70" s="7"/>
      <c r="BK70" s="7"/>
      <c r="BL70" s="7"/>
      <c r="BM70" s="7"/>
    </row>
    <row r="71" spans="1:65" s="13" customFormat="1" ht="26.45" customHeight="1" x14ac:dyDescent="0.2">
      <c r="A71" s="530"/>
      <c r="B71" s="533"/>
      <c r="C71" s="554"/>
      <c r="D71" s="682"/>
      <c r="E71" s="561"/>
      <c r="F71" s="564"/>
      <c r="G71" s="567"/>
      <c r="H71" s="647"/>
      <c r="I71" s="584"/>
      <c r="J71" s="667" t="s">
        <v>1167</v>
      </c>
      <c r="K71" s="422">
        <v>0.8</v>
      </c>
      <c r="L71" s="105" t="s">
        <v>22</v>
      </c>
      <c r="M71" s="106">
        <v>0</v>
      </c>
      <c r="N71" s="111">
        <v>0</v>
      </c>
      <c r="O71" s="111">
        <v>0.5</v>
      </c>
      <c r="P71" s="423">
        <v>1</v>
      </c>
      <c r="Q71" s="17">
        <f t="shared" si="58"/>
        <v>0</v>
      </c>
      <c r="R71" s="6">
        <f t="shared" si="59"/>
        <v>0</v>
      </c>
      <c r="S71" s="6">
        <f t="shared" ref="S71:S80" si="63">+SUM(O71:O71)*K71</f>
        <v>0.4</v>
      </c>
      <c r="T71" s="6">
        <f t="shared" ref="T71:T80" si="64">+SUM(P71:P71)*K71</f>
        <v>0.8</v>
      </c>
      <c r="U71" s="45">
        <f t="shared" ref="U71:U80" si="65">+MAX(Q71:T71)</f>
        <v>0.8</v>
      </c>
      <c r="V71" s="577"/>
      <c r="W71" s="577"/>
      <c r="X71" s="577"/>
      <c r="Y71" s="577"/>
      <c r="Z71" s="586"/>
      <c r="AA71" s="669"/>
      <c r="AB71" s="586"/>
      <c r="AC71" s="102"/>
      <c r="AW71" s="7"/>
      <c r="AX71" s="7"/>
      <c r="AY71" s="7"/>
      <c r="AZ71" s="7"/>
      <c r="BA71" s="7"/>
      <c r="BB71" s="7"/>
      <c r="BC71" s="7"/>
      <c r="BD71" s="7"/>
      <c r="BE71" s="7"/>
      <c r="BF71" s="7"/>
      <c r="BG71" s="7"/>
      <c r="BH71" s="7"/>
      <c r="BI71" s="7"/>
      <c r="BJ71" s="7"/>
      <c r="BK71" s="7"/>
      <c r="BL71" s="7"/>
      <c r="BM71" s="7"/>
    </row>
    <row r="72" spans="1:65" s="13" customFormat="1" ht="36.75" customHeight="1" x14ac:dyDescent="0.2">
      <c r="A72" s="530"/>
      <c r="B72" s="533"/>
      <c r="C72" s="554"/>
      <c r="D72" s="682"/>
      <c r="E72" s="562"/>
      <c r="F72" s="564"/>
      <c r="G72" s="568"/>
      <c r="H72" s="657"/>
      <c r="I72" s="662"/>
      <c r="J72" s="668"/>
      <c r="K72" s="97">
        <v>0.8</v>
      </c>
      <c r="L72" s="98" t="s">
        <v>23</v>
      </c>
      <c r="M72" s="99">
        <v>0</v>
      </c>
      <c r="N72" s="99">
        <v>0</v>
      </c>
      <c r="O72" s="99">
        <v>0</v>
      </c>
      <c r="P72" s="100">
        <v>0</v>
      </c>
      <c r="Q72" s="51">
        <f t="shared" si="58"/>
        <v>0</v>
      </c>
      <c r="R72" s="51">
        <f t="shared" si="59"/>
        <v>0</v>
      </c>
      <c r="S72" s="51">
        <f t="shared" si="63"/>
        <v>0</v>
      </c>
      <c r="T72" s="51">
        <f t="shared" si="64"/>
        <v>0</v>
      </c>
      <c r="U72" s="53">
        <f t="shared" si="65"/>
        <v>0</v>
      </c>
      <c r="V72" s="602"/>
      <c r="W72" s="602"/>
      <c r="X72" s="602"/>
      <c r="Y72" s="602"/>
      <c r="Z72" s="586"/>
      <c r="AA72" s="669"/>
      <c r="AB72" s="586"/>
      <c r="AC72" s="102"/>
      <c r="AW72" s="7"/>
      <c r="AX72" s="7"/>
      <c r="AY72" s="7"/>
      <c r="AZ72" s="7"/>
      <c r="BA72" s="7"/>
      <c r="BB72" s="7"/>
      <c r="BC72" s="7"/>
      <c r="BD72" s="7"/>
      <c r="BE72" s="7"/>
      <c r="BF72" s="7"/>
      <c r="BG72" s="7"/>
      <c r="BH72" s="7"/>
      <c r="BI72" s="7"/>
      <c r="BJ72" s="7"/>
      <c r="BK72" s="7"/>
      <c r="BL72" s="7"/>
      <c r="BM72" s="7"/>
    </row>
    <row r="73" spans="1:65" s="13" customFormat="1" ht="32.450000000000003" customHeight="1" x14ac:dyDescent="0.2">
      <c r="A73" s="530"/>
      <c r="B73" s="533"/>
      <c r="C73" s="554"/>
      <c r="D73" s="682"/>
      <c r="E73" s="560" t="s">
        <v>915</v>
      </c>
      <c r="F73" s="563">
        <v>13</v>
      </c>
      <c r="G73" s="566" t="s">
        <v>914</v>
      </c>
      <c r="H73" s="566" t="s">
        <v>620</v>
      </c>
      <c r="I73" s="663">
        <f>+MAX(V79:Y80)</f>
        <v>0</v>
      </c>
      <c r="J73" s="670" t="s">
        <v>621</v>
      </c>
      <c r="K73" s="255">
        <v>0.1</v>
      </c>
      <c r="L73" s="105" t="s">
        <v>22</v>
      </c>
      <c r="M73" s="256">
        <v>1</v>
      </c>
      <c r="N73" s="256">
        <v>1</v>
      </c>
      <c r="O73" s="256">
        <v>1</v>
      </c>
      <c r="P73" s="257">
        <v>1</v>
      </c>
      <c r="Q73" s="6">
        <f t="shared" ref="Q73" si="66">+SUM(M73:M73)*K73</f>
        <v>0.1</v>
      </c>
      <c r="R73" s="6">
        <f t="shared" ref="R73" si="67">+SUM(N73:N73)*K73</f>
        <v>0.1</v>
      </c>
      <c r="S73" s="6">
        <f t="shared" si="63"/>
        <v>0.1</v>
      </c>
      <c r="T73" s="6">
        <f t="shared" si="64"/>
        <v>0.1</v>
      </c>
      <c r="U73" s="45">
        <f t="shared" si="65"/>
        <v>0.1</v>
      </c>
      <c r="V73" s="576">
        <f>+Q80</f>
        <v>0</v>
      </c>
      <c r="W73" s="576">
        <f>+R80</f>
        <v>0</v>
      </c>
      <c r="X73" s="576">
        <f>+S80</f>
        <v>0</v>
      </c>
      <c r="Y73" s="576">
        <f>+T80</f>
        <v>0</v>
      </c>
      <c r="Z73" s="586"/>
      <c r="AA73" s="669" t="s">
        <v>1088</v>
      </c>
      <c r="AB73" s="586"/>
      <c r="AC73" s="102"/>
      <c r="AW73" s="7"/>
      <c r="AX73" s="7"/>
      <c r="AY73" s="7"/>
      <c r="AZ73" s="7"/>
      <c r="BA73" s="7"/>
      <c r="BB73" s="7"/>
      <c r="BC73" s="7"/>
      <c r="BD73" s="7"/>
      <c r="BE73" s="7"/>
      <c r="BF73" s="7"/>
      <c r="BG73" s="7"/>
      <c r="BH73" s="7"/>
      <c r="BI73" s="7"/>
      <c r="BJ73" s="7"/>
      <c r="BK73" s="7"/>
      <c r="BL73" s="7"/>
      <c r="BM73" s="7"/>
    </row>
    <row r="74" spans="1:65" s="13" customFormat="1" ht="32.450000000000003" customHeight="1" x14ac:dyDescent="0.2">
      <c r="A74" s="530"/>
      <c r="B74" s="533"/>
      <c r="C74" s="554"/>
      <c r="D74" s="682"/>
      <c r="E74" s="561"/>
      <c r="F74" s="564"/>
      <c r="G74" s="567"/>
      <c r="H74" s="567"/>
      <c r="I74" s="664"/>
      <c r="J74" s="671"/>
      <c r="K74" s="254">
        <v>0.1</v>
      </c>
      <c r="L74" s="98" t="s">
        <v>23</v>
      </c>
      <c r="M74" s="99">
        <v>0</v>
      </c>
      <c r="N74" s="99">
        <v>0</v>
      </c>
      <c r="O74" s="99">
        <v>0</v>
      </c>
      <c r="P74" s="100">
        <v>0</v>
      </c>
      <c r="Q74" s="51">
        <f t="shared" ref="Q74:Q75" si="68">+SUM(M74:M74)*K74</f>
        <v>0</v>
      </c>
      <c r="R74" s="51">
        <f t="shared" ref="R74:R75" si="69">+SUM(N74:N74)*K74</f>
        <v>0</v>
      </c>
      <c r="S74" s="51">
        <f t="shared" si="63"/>
        <v>0</v>
      </c>
      <c r="T74" s="51">
        <f t="shared" si="64"/>
        <v>0</v>
      </c>
      <c r="U74" s="53">
        <f t="shared" si="65"/>
        <v>0</v>
      </c>
      <c r="V74" s="577"/>
      <c r="W74" s="577"/>
      <c r="X74" s="577"/>
      <c r="Y74" s="577"/>
      <c r="Z74" s="586"/>
      <c r="AA74" s="669"/>
      <c r="AB74" s="586"/>
      <c r="AC74" s="102"/>
      <c r="AW74" s="7"/>
      <c r="AX74" s="7"/>
      <c r="AY74" s="7"/>
      <c r="AZ74" s="7"/>
      <c r="BA74" s="7"/>
      <c r="BB74" s="7"/>
      <c r="BC74" s="7"/>
      <c r="BD74" s="7"/>
      <c r="BE74" s="7"/>
      <c r="BF74" s="7"/>
      <c r="BG74" s="7"/>
      <c r="BH74" s="7"/>
      <c r="BI74" s="7"/>
      <c r="BJ74" s="7"/>
      <c r="BK74" s="7"/>
      <c r="BL74" s="7"/>
      <c r="BM74" s="7"/>
    </row>
    <row r="75" spans="1:65" s="13" customFormat="1" ht="32.450000000000003" customHeight="1" x14ac:dyDescent="0.2">
      <c r="A75" s="530"/>
      <c r="B75" s="533"/>
      <c r="C75" s="554"/>
      <c r="D75" s="682"/>
      <c r="E75" s="561"/>
      <c r="F75" s="564"/>
      <c r="G75" s="567"/>
      <c r="H75" s="567"/>
      <c r="I75" s="664"/>
      <c r="J75" s="645" t="s">
        <v>622</v>
      </c>
      <c r="K75" s="255">
        <v>0.3</v>
      </c>
      <c r="L75" s="105" t="s">
        <v>22</v>
      </c>
      <c r="M75" s="256">
        <v>0</v>
      </c>
      <c r="N75" s="256">
        <v>1</v>
      </c>
      <c r="O75" s="256">
        <v>1</v>
      </c>
      <c r="P75" s="257">
        <v>1</v>
      </c>
      <c r="Q75" s="6">
        <f t="shared" si="68"/>
        <v>0</v>
      </c>
      <c r="R75" s="6">
        <f t="shared" si="69"/>
        <v>0.3</v>
      </c>
      <c r="S75" s="6">
        <f t="shared" si="63"/>
        <v>0.3</v>
      </c>
      <c r="T75" s="6">
        <f t="shared" si="64"/>
        <v>0.3</v>
      </c>
      <c r="U75" s="45">
        <f t="shared" si="65"/>
        <v>0.3</v>
      </c>
      <c r="V75" s="577"/>
      <c r="W75" s="577"/>
      <c r="X75" s="577"/>
      <c r="Y75" s="577"/>
      <c r="Z75" s="586"/>
      <c r="AA75" s="669" t="s">
        <v>1087</v>
      </c>
      <c r="AB75" s="586"/>
      <c r="AC75" s="102"/>
      <c r="AW75" s="7"/>
      <c r="AX75" s="7"/>
      <c r="AY75" s="7"/>
      <c r="AZ75" s="7"/>
      <c r="BA75" s="7"/>
      <c r="BB75" s="7"/>
      <c r="BC75" s="7"/>
      <c r="BD75" s="7"/>
      <c r="BE75" s="7"/>
      <c r="BF75" s="7"/>
      <c r="BG75" s="7"/>
      <c r="BH75" s="7"/>
      <c r="BI75" s="7"/>
      <c r="BJ75" s="7"/>
      <c r="BK75" s="7"/>
      <c r="BL75" s="7"/>
      <c r="BM75" s="7"/>
    </row>
    <row r="76" spans="1:65" s="13" customFormat="1" ht="32.450000000000003" customHeight="1" x14ac:dyDescent="0.2">
      <c r="A76" s="530"/>
      <c r="B76" s="533"/>
      <c r="C76" s="554"/>
      <c r="D76" s="682"/>
      <c r="E76" s="561"/>
      <c r="F76" s="564"/>
      <c r="G76" s="567"/>
      <c r="H76" s="567"/>
      <c r="I76" s="664"/>
      <c r="J76" s="646"/>
      <c r="K76" s="254">
        <v>0.3</v>
      </c>
      <c r="L76" s="98" t="s">
        <v>23</v>
      </c>
      <c r="M76" s="99">
        <v>0</v>
      </c>
      <c r="N76" s="99">
        <v>0</v>
      </c>
      <c r="O76" s="99">
        <v>0</v>
      </c>
      <c r="P76" s="100">
        <v>0</v>
      </c>
      <c r="Q76" s="51">
        <f t="shared" ref="Q76:Q77" si="70">+SUM(M76:M76)*K76</f>
        <v>0</v>
      </c>
      <c r="R76" s="51">
        <f t="shared" ref="R76:R77" si="71">+SUM(N76:N76)*K76</f>
        <v>0</v>
      </c>
      <c r="S76" s="51">
        <f t="shared" si="63"/>
        <v>0</v>
      </c>
      <c r="T76" s="51">
        <f t="shared" si="64"/>
        <v>0</v>
      </c>
      <c r="U76" s="53">
        <f t="shared" si="65"/>
        <v>0</v>
      </c>
      <c r="V76" s="577"/>
      <c r="W76" s="577"/>
      <c r="X76" s="577"/>
      <c r="Y76" s="577"/>
      <c r="Z76" s="586"/>
      <c r="AA76" s="669"/>
      <c r="AB76" s="586"/>
      <c r="AC76" s="102"/>
      <c r="AW76" s="7"/>
      <c r="AX76" s="7"/>
      <c r="AY76" s="7"/>
      <c r="AZ76" s="7"/>
      <c r="BA76" s="7"/>
      <c r="BB76" s="7"/>
      <c r="BC76" s="7"/>
      <c r="BD76" s="7"/>
      <c r="BE76" s="7"/>
      <c r="BF76" s="7"/>
      <c r="BG76" s="7"/>
      <c r="BH76" s="7"/>
      <c r="BI76" s="7"/>
      <c r="BJ76" s="7"/>
      <c r="BK76" s="7"/>
      <c r="BL76" s="7"/>
      <c r="BM76" s="7"/>
    </row>
    <row r="77" spans="1:65" s="13" customFormat="1" ht="32.450000000000003" customHeight="1" x14ac:dyDescent="0.2">
      <c r="A77" s="530"/>
      <c r="B77" s="533"/>
      <c r="C77" s="554"/>
      <c r="D77" s="682"/>
      <c r="E77" s="561"/>
      <c r="F77" s="564"/>
      <c r="G77" s="567"/>
      <c r="H77" s="567"/>
      <c r="I77" s="664"/>
      <c r="J77" s="645" t="s">
        <v>623</v>
      </c>
      <c r="K77" s="255">
        <v>0.2</v>
      </c>
      <c r="L77" s="105" t="s">
        <v>22</v>
      </c>
      <c r="M77" s="256">
        <v>0</v>
      </c>
      <c r="N77" s="256">
        <v>0.5</v>
      </c>
      <c r="O77" s="256">
        <v>1</v>
      </c>
      <c r="P77" s="257">
        <v>1</v>
      </c>
      <c r="Q77" s="6">
        <f t="shared" si="70"/>
        <v>0</v>
      </c>
      <c r="R77" s="6">
        <f t="shared" si="71"/>
        <v>0.1</v>
      </c>
      <c r="S77" s="6">
        <f t="shared" si="63"/>
        <v>0.2</v>
      </c>
      <c r="T77" s="6">
        <f t="shared" si="64"/>
        <v>0.2</v>
      </c>
      <c r="U77" s="45">
        <f t="shared" si="65"/>
        <v>0.2</v>
      </c>
      <c r="V77" s="577"/>
      <c r="W77" s="577"/>
      <c r="X77" s="577"/>
      <c r="Y77" s="577"/>
      <c r="Z77" s="586"/>
      <c r="AA77" s="669" t="s">
        <v>1088</v>
      </c>
      <c r="AB77" s="586"/>
      <c r="AC77" s="102"/>
      <c r="AW77" s="7"/>
      <c r="AX77" s="7"/>
      <c r="AY77" s="7"/>
      <c r="AZ77" s="7"/>
      <c r="BA77" s="7"/>
      <c r="BB77" s="7"/>
      <c r="BC77" s="7"/>
      <c r="BD77" s="7"/>
      <c r="BE77" s="7"/>
      <c r="BF77" s="7"/>
      <c r="BG77" s="7"/>
      <c r="BH77" s="7"/>
      <c r="BI77" s="7"/>
      <c r="BJ77" s="7"/>
      <c r="BK77" s="7"/>
      <c r="BL77" s="7"/>
      <c r="BM77" s="7"/>
    </row>
    <row r="78" spans="1:65" s="13" customFormat="1" ht="32.450000000000003" customHeight="1" x14ac:dyDescent="0.2">
      <c r="A78" s="530"/>
      <c r="B78" s="533"/>
      <c r="C78" s="554"/>
      <c r="D78" s="682"/>
      <c r="E78" s="561"/>
      <c r="F78" s="564"/>
      <c r="G78" s="567"/>
      <c r="H78" s="567"/>
      <c r="I78" s="664"/>
      <c r="J78" s="646"/>
      <c r="K78" s="254">
        <v>0.2</v>
      </c>
      <c r="L78" s="98" t="s">
        <v>23</v>
      </c>
      <c r="M78" s="99">
        <v>0</v>
      </c>
      <c r="N78" s="99">
        <v>0</v>
      </c>
      <c r="O78" s="99">
        <v>0</v>
      </c>
      <c r="P78" s="100">
        <v>0</v>
      </c>
      <c r="Q78" s="51">
        <f t="shared" ref="Q78" si="72">+SUM(M78:M78)*K78</f>
        <v>0</v>
      </c>
      <c r="R78" s="51">
        <f t="shared" ref="R78" si="73">+SUM(N78:N78)*K78</f>
        <v>0</v>
      </c>
      <c r="S78" s="51">
        <f t="shared" si="63"/>
        <v>0</v>
      </c>
      <c r="T78" s="51">
        <f t="shared" si="64"/>
        <v>0</v>
      </c>
      <c r="U78" s="53">
        <f t="shared" si="65"/>
        <v>0</v>
      </c>
      <c r="V78" s="577"/>
      <c r="W78" s="577"/>
      <c r="X78" s="577"/>
      <c r="Y78" s="577"/>
      <c r="Z78" s="586"/>
      <c r="AA78" s="669"/>
      <c r="AB78" s="586"/>
      <c r="AC78" s="102"/>
      <c r="AW78" s="7"/>
      <c r="AX78" s="7"/>
      <c r="AY78" s="7"/>
      <c r="AZ78" s="7"/>
      <c r="BA78" s="7"/>
      <c r="BB78" s="7"/>
      <c r="BC78" s="7"/>
      <c r="BD78" s="7"/>
      <c r="BE78" s="7"/>
      <c r="BF78" s="7"/>
      <c r="BG78" s="7"/>
      <c r="BH78" s="7"/>
      <c r="BI78" s="7"/>
      <c r="BJ78" s="7"/>
      <c r="BK78" s="7"/>
      <c r="BL78" s="7"/>
      <c r="BM78" s="7"/>
    </row>
    <row r="79" spans="1:65" s="13" customFormat="1" ht="33" customHeight="1" x14ac:dyDescent="0.2">
      <c r="A79" s="530"/>
      <c r="B79" s="533"/>
      <c r="C79" s="554"/>
      <c r="D79" s="682"/>
      <c r="E79" s="561"/>
      <c r="F79" s="564"/>
      <c r="G79" s="567"/>
      <c r="H79" s="567"/>
      <c r="I79" s="664"/>
      <c r="J79" s="645" t="s">
        <v>624</v>
      </c>
      <c r="K79" s="424">
        <v>0.4</v>
      </c>
      <c r="L79" s="425" t="s">
        <v>22</v>
      </c>
      <c r="M79" s="426">
        <v>0</v>
      </c>
      <c r="N79" s="426">
        <v>0</v>
      </c>
      <c r="O79" s="426">
        <v>0.5</v>
      </c>
      <c r="P79" s="427">
        <v>1</v>
      </c>
      <c r="Q79" s="46">
        <f t="shared" si="58"/>
        <v>0</v>
      </c>
      <c r="R79" s="46">
        <f t="shared" si="59"/>
        <v>0</v>
      </c>
      <c r="S79" s="46">
        <f t="shared" si="63"/>
        <v>0.2</v>
      </c>
      <c r="T79" s="46">
        <f t="shared" si="64"/>
        <v>0.4</v>
      </c>
      <c r="U79" s="45">
        <f t="shared" si="65"/>
        <v>0.4</v>
      </c>
      <c r="V79" s="577"/>
      <c r="W79" s="577"/>
      <c r="X79" s="577"/>
      <c r="Y79" s="577"/>
      <c r="Z79" s="586"/>
      <c r="AA79" s="669"/>
      <c r="AB79" s="586"/>
      <c r="AC79" s="102"/>
      <c r="AW79" s="7"/>
      <c r="AX79" s="7"/>
      <c r="AY79" s="7"/>
      <c r="AZ79" s="7"/>
      <c r="BA79" s="7"/>
      <c r="BB79" s="7"/>
      <c r="BC79" s="7"/>
      <c r="BD79" s="7"/>
      <c r="BE79" s="7"/>
      <c r="BF79" s="7"/>
      <c r="BG79" s="7"/>
      <c r="BH79" s="7"/>
      <c r="BI79" s="7"/>
      <c r="BJ79" s="7"/>
      <c r="BK79" s="7"/>
      <c r="BL79" s="7"/>
      <c r="BM79" s="7"/>
    </row>
    <row r="80" spans="1:65" s="13" customFormat="1" ht="49.5" customHeight="1" x14ac:dyDescent="0.2">
      <c r="A80" s="531"/>
      <c r="B80" s="534"/>
      <c r="C80" s="688"/>
      <c r="D80" s="689"/>
      <c r="E80" s="562"/>
      <c r="F80" s="565"/>
      <c r="G80" s="568"/>
      <c r="H80" s="568"/>
      <c r="I80" s="665"/>
      <c r="J80" s="646"/>
      <c r="K80" s="55">
        <v>0.4</v>
      </c>
      <c r="L80" s="146" t="s">
        <v>23</v>
      </c>
      <c r="M80" s="11">
        <v>0</v>
      </c>
      <c r="N80" s="11">
        <v>0</v>
      </c>
      <c r="O80" s="11">
        <v>0</v>
      </c>
      <c r="P80" s="11">
        <v>0</v>
      </c>
      <c r="Q80" s="51">
        <f t="shared" ref="Q80" si="74">+SUM(M80:M80)*K80</f>
        <v>0</v>
      </c>
      <c r="R80" s="51">
        <f t="shared" ref="R80" si="75">+SUM(N80:N80)*K80</f>
        <v>0</v>
      </c>
      <c r="S80" s="51">
        <f t="shared" si="63"/>
        <v>0</v>
      </c>
      <c r="T80" s="51">
        <f t="shared" si="64"/>
        <v>0</v>
      </c>
      <c r="U80" s="53">
        <f t="shared" si="65"/>
        <v>0</v>
      </c>
      <c r="V80" s="602"/>
      <c r="W80" s="602"/>
      <c r="X80" s="602"/>
      <c r="Y80" s="602"/>
      <c r="Z80" s="587"/>
      <c r="AA80" s="669"/>
      <c r="AB80" s="587"/>
      <c r="AC80" s="102"/>
      <c r="AW80" s="7"/>
      <c r="AX80" s="7"/>
      <c r="AY80" s="7"/>
      <c r="AZ80" s="7"/>
      <c r="BA80" s="7"/>
      <c r="BB80" s="7"/>
      <c r="BC80" s="7"/>
      <c r="BD80" s="7"/>
      <c r="BE80" s="7"/>
      <c r="BF80" s="7"/>
      <c r="BG80" s="7"/>
      <c r="BH80" s="7"/>
      <c r="BI80" s="7"/>
      <c r="BJ80" s="7"/>
      <c r="BK80" s="7"/>
      <c r="BL80" s="7"/>
      <c r="BM80" s="7"/>
    </row>
    <row r="81" spans="1:65" s="13" customFormat="1" ht="12.75" x14ac:dyDescent="0.2">
      <c r="B81" s="34"/>
      <c r="C81" s="34"/>
      <c r="D81" s="34"/>
      <c r="E81" s="115"/>
      <c r="F81" s="115"/>
      <c r="G81" s="115"/>
      <c r="H81" s="115"/>
      <c r="I81" s="34"/>
      <c r="J81" s="116"/>
      <c r="K81" s="115"/>
      <c r="L81" s="115"/>
      <c r="M81" s="34"/>
      <c r="N81" s="34"/>
      <c r="O81" s="34"/>
      <c r="P81" s="34"/>
      <c r="Q81" s="117"/>
      <c r="R81" s="117"/>
      <c r="S81" s="117"/>
      <c r="T81" s="117"/>
      <c r="U81" s="117"/>
      <c r="V81" s="34"/>
      <c r="W81" s="34"/>
      <c r="X81" s="34"/>
      <c r="Y81" s="34"/>
    </row>
    <row r="82" spans="1:65" s="13" customFormat="1" x14ac:dyDescent="0.2">
      <c r="B82" s="34"/>
      <c r="C82" s="34"/>
      <c r="D82" s="34"/>
      <c r="E82" s="115"/>
      <c r="F82" s="115"/>
      <c r="G82" s="115"/>
      <c r="H82" s="115"/>
      <c r="I82" s="34"/>
      <c r="J82" s="116"/>
      <c r="K82" s="115"/>
      <c r="L82" s="115"/>
      <c r="M82" s="34"/>
      <c r="N82" s="34"/>
      <c r="O82" s="34"/>
      <c r="P82" s="34"/>
      <c r="Q82" s="34"/>
      <c r="R82" s="34"/>
      <c r="S82" s="34"/>
      <c r="T82" s="34"/>
      <c r="U82" s="34"/>
      <c r="V82" s="34"/>
      <c r="W82" s="34"/>
      <c r="X82" s="34"/>
      <c r="Y82" s="34"/>
    </row>
    <row r="83" spans="1:65" s="115" customFormat="1" ht="11.25" customHeight="1" x14ac:dyDescent="0.2">
      <c r="A83" s="13"/>
      <c r="B83" s="34"/>
      <c r="C83" s="34"/>
      <c r="D83" s="34"/>
      <c r="I83" s="34"/>
      <c r="J83" s="116"/>
      <c r="M83" s="34"/>
      <c r="N83" s="34"/>
      <c r="O83" s="34"/>
      <c r="P83" s="34"/>
      <c r="Q83" s="34"/>
      <c r="R83" s="34"/>
      <c r="S83" s="34"/>
      <c r="T83" s="34"/>
      <c r="U83" s="34"/>
      <c r="V83" s="34"/>
      <c r="W83" s="34"/>
      <c r="X83" s="34"/>
      <c r="Y83" s="34"/>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row>
    <row r="84" spans="1:65" s="115" customFormat="1" ht="11.25" customHeight="1" x14ac:dyDescent="0.2">
      <c r="A84" s="13"/>
      <c r="B84" s="34"/>
      <c r="C84" s="34"/>
      <c r="D84" s="34"/>
      <c r="I84" s="34"/>
      <c r="J84" s="116"/>
      <c r="M84" s="34"/>
      <c r="N84" s="34"/>
      <c r="O84" s="34"/>
      <c r="P84" s="34"/>
      <c r="Q84" s="34"/>
      <c r="R84" s="34"/>
      <c r="S84" s="34"/>
      <c r="T84" s="34"/>
      <c r="U84" s="34"/>
      <c r="V84" s="34"/>
      <c r="W84" s="34"/>
      <c r="X84" s="34"/>
      <c r="Y84" s="34"/>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row>
    <row r="85" spans="1:65" s="13" customFormat="1" x14ac:dyDescent="0.2">
      <c r="B85" s="34"/>
      <c r="C85" s="34"/>
      <c r="D85" s="34"/>
      <c r="E85" s="115"/>
      <c r="F85" s="115"/>
      <c r="G85" s="115"/>
      <c r="H85" s="115"/>
      <c r="I85" s="34"/>
      <c r="J85" s="116"/>
      <c r="K85" s="115"/>
      <c r="L85" s="115"/>
      <c r="M85" s="34"/>
      <c r="N85" s="34"/>
      <c r="O85" s="34"/>
      <c r="P85" s="34"/>
      <c r="Q85" s="34"/>
      <c r="R85" s="34"/>
      <c r="S85" s="34"/>
      <c r="T85" s="34"/>
      <c r="U85" s="34"/>
      <c r="V85" s="34"/>
      <c r="W85" s="34"/>
      <c r="X85" s="34"/>
      <c r="Y85" s="34"/>
    </row>
    <row r="86" spans="1:65" s="13" customFormat="1" x14ac:dyDescent="0.2">
      <c r="B86" s="34"/>
      <c r="C86" s="34"/>
      <c r="D86" s="34"/>
      <c r="E86" s="115"/>
      <c r="F86" s="115"/>
      <c r="G86" s="115"/>
      <c r="H86" s="115"/>
      <c r="I86" s="34"/>
      <c r="J86" s="116"/>
      <c r="K86" s="115"/>
      <c r="L86" s="115"/>
      <c r="M86" s="34"/>
      <c r="N86" s="34"/>
      <c r="O86" s="34"/>
      <c r="P86" s="34"/>
      <c r="Q86" s="34"/>
      <c r="R86" s="34"/>
      <c r="S86" s="34"/>
      <c r="T86" s="34"/>
      <c r="U86" s="34"/>
      <c r="V86" s="34"/>
      <c r="W86" s="34"/>
      <c r="X86" s="34"/>
      <c r="Y86" s="34"/>
    </row>
    <row r="87" spans="1:65" s="13" customFormat="1" x14ac:dyDescent="0.2">
      <c r="B87" s="34"/>
      <c r="C87" s="34"/>
      <c r="D87" s="34"/>
      <c r="E87" s="115"/>
      <c r="F87" s="115"/>
      <c r="G87" s="115"/>
      <c r="H87" s="115"/>
      <c r="I87" s="34"/>
      <c r="J87" s="116"/>
      <c r="K87" s="115"/>
      <c r="L87" s="115"/>
      <c r="M87" s="34"/>
      <c r="N87" s="34"/>
      <c r="O87" s="34"/>
      <c r="P87" s="34"/>
      <c r="Q87" s="34"/>
      <c r="R87" s="34"/>
      <c r="S87" s="34"/>
      <c r="T87" s="34"/>
      <c r="U87" s="34"/>
      <c r="V87" s="34"/>
      <c r="W87" s="34"/>
      <c r="X87" s="34"/>
      <c r="Y87" s="34"/>
    </row>
    <row r="88" spans="1:65" s="13" customFormat="1" x14ac:dyDescent="0.2">
      <c r="B88" s="34"/>
      <c r="C88" s="34"/>
      <c r="D88" s="34"/>
      <c r="E88" s="115"/>
      <c r="F88" s="115"/>
      <c r="G88" s="115"/>
      <c r="H88" s="115"/>
      <c r="I88" s="34"/>
      <c r="J88" s="116"/>
      <c r="K88" s="115"/>
      <c r="L88" s="115"/>
      <c r="M88" s="34"/>
      <c r="N88" s="34"/>
      <c r="O88" s="34"/>
      <c r="P88" s="34"/>
      <c r="Q88" s="34"/>
      <c r="R88" s="34"/>
      <c r="S88" s="34"/>
      <c r="T88" s="34"/>
      <c r="U88" s="34"/>
      <c r="V88" s="34"/>
      <c r="W88" s="34"/>
      <c r="X88" s="34"/>
      <c r="Y88" s="34"/>
    </row>
    <row r="89" spans="1:65" s="13" customFormat="1" x14ac:dyDescent="0.2">
      <c r="B89" s="34"/>
      <c r="C89" s="34"/>
      <c r="D89" s="34"/>
      <c r="E89" s="115"/>
      <c r="F89" s="115"/>
      <c r="G89" s="115"/>
      <c r="H89" s="115"/>
      <c r="I89" s="34"/>
      <c r="J89" s="116"/>
      <c r="K89" s="115"/>
      <c r="L89" s="115"/>
      <c r="M89" s="34"/>
      <c r="N89" s="34"/>
      <c r="O89" s="34"/>
      <c r="P89" s="34"/>
      <c r="Q89" s="34"/>
      <c r="R89" s="34"/>
      <c r="S89" s="34"/>
      <c r="T89" s="34"/>
      <c r="U89" s="34"/>
      <c r="V89" s="34"/>
      <c r="W89" s="34"/>
      <c r="X89" s="34"/>
      <c r="Y89" s="34"/>
    </row>
    <row r="90" spans="1:65" s="13" customFormat="1" x14ac:dyDescent="0.2">
      <c r="B90" s="34"/>
      <c r="C90" s="34"/>
      <c r="D90" s="34"/>
      <c r="E90" s="115"/>
      <c r="F90" s="115"/>
      <c r="G90" s="115"/>
      <c r="H90" s="115"/>
      <c r="I90" s="34"/>
      <c r="J90" s="116"/>
      <c r="K90" s="115"/>
      <c r="L90" s="115"/>
      <c r="M90" s="34"/>
      <c r="N90" s="34"/>
      <c r="O90" s="34"/>
      <c r="P90" s="34"/>
      <c r="Q90" s="34"/>
      <c r="R90" s="34"/>
      <c r="S90" s="34"/>
      <c r="T90" s="34"/>
      <c r="U90" s="34"/>
      <c r="V90" s="34"/>
      <c r="W90" s="34"/>
      <c r="X90" s="34"/>
      <c r="Y90" s="34"/>
    </row>
    <row r="91" spans="1:65" s="13" customFormat="1" x14ac:dyDescent="0.2">
      <c r="B91" s="34"/>
      <c r="C91" s="34"/>
      <c r="D91" s="34"/>
      <c r="E91" s="115"/>
      <c r="F91" s="115"/>
      <c r="G91" s="115"/>
      <c r="H91" s="115"/>
      <c r="I91" s="34"/>
      <c r="J91" s="116"/>
      <c r="K91" s="115"/>
      <c r="L91" s="115"/>
      <c r="M91" s="34"/>
      <c r="N91" s="34"/>
      <c r="O91" s="34"/>
      <c r="P91" s="34"/>
      <c r="Q91" s="34"/>
      <c r="R91" s="34"/>
      <c r="S91" s="34"/>
      <c r="T91" s="34"/>
      <c r="U91" s="34"/>
      <c r="V91" s="34"/>
      <c r="W91" s="34"/>
      <c r="X91" s="34"/>
      <c r="Y91" s="34"/>
    </row>
    <row r="92" spans="1:65" s="13" customFormat="1" x14ac:dyDescent="0.2">
      <c r="B92" s="34"/>
      <c r="C92" s="34"/>
      <c r="D92" s="34"/>
      <c r="E92" s="115"/>
      <c r="F92" s="115"/>
      <c r="G92" s="115"/>
      <c r="H92" s="115"/>
      <c r="I92" s="34"/>
      <c r="J92" s="116"/>
      <c r="K92" s="115"/>
      <c r="L92" s="115"/>
      <c r="M92" s="34"/>
      <c r="N92" s="34"/>
      <c r="O92" s="34"/>
      <c r="P92" s="34"/>
      <c r="Q92" s="34"/>
      <c r="R92" s="34"/>
      <c r="S92" s="34"/>
      <c r="T92" s="34"/>
      <c r="U92" s="34"/>
      <c r="V92" s="34"/>
      <c r="W92" s="34"/>
      <c r="X92" s="34"/>
      <c r="Y92" s="34"/>
    </row>
    <row r="93" spans="1:65" s="13" customFormat="1" x14ac:dyDescent="0.2">
      <c r="B93" s="34"/>
      <c r="C93" s="34"/>
      <c r="D93" s="34"/>
      <c r="E93" s="115"/>
      <c r="F93" s="115"/>
      <c r="G93" s="115"/>
      <c r="H93" s="115"/>
      <c r="I93" s="34"/>
      <c r="J93" s="116"/>
      <c r="K93" s="115"/>
      <c r="L93" s="115"/>
      <c r="M93" s="34"/>
      <c r="N93" s="34"/>
      <c r="O93" s="34"/>
      <c r="P93" s="34"/>
      <c r="Q93" s="34"/>
      <c r="R93" s="34"/>
      <c r="S93" s="34"/>
      <c r="T93" s="34"/>
      <c r="U93" s="34"/>
      <c r="V93" s="34"/>
      <c r="W93" s="34"/>
      <c r="X93" s="34"/>
      <c r="Y93" s="34"/>
    </row>
    <row r="94" spans="1:65" s="13" customFormat="1" x14ac:dyDescent="0.2">
      <c r="B94" s="34"/>
      <c r="C94" s="34"/>
      <c r="D94" s="34"/>
      <c r="E94" s="115"/>
      <c r="F94" s="115"/>
      <c r="G94" s="115"/>
      <c r="H94" s="115"/>
      <c r="I94" s="34"/>
      <c r="J94" s="116"/>
      <c r="K94" s="115"/>
      <c r="L94" s="115"/>
      <c r="M94" s="34"/>
      <c r="N94" s="34"/>
      <c r="O94" s="34"/>
      <c r="P94" s="34"/>
      <c r="Q94" s="34"/>
      <c r="R94" s="34"/>
      <c r="S94" s="34"/>
      <c r="T94" s="34"/>
      <c r="U94" s="34"/>
      <c r="V94" s="34"/>
      <c r="W94" s="34"/>
      <c r="X94" s="34"/>
      <c r="Y94" s="34"/>
    </row>
    <row r="95" spans="1:65" s="13" customFormat="1" x14ac:dyDescent="0.2">
      <c r="B95" s="34"/>
      <c r="C95" s="34"/>
      <c r="D95" s="34"/>
      <c r="E95" s="115"/>
      <c r="F95" s="115"/>
      <c r="G95" s="115"/>
      <c r="H95" s="115"/>
      <c r="I95" s="34"/>
      <c r="J95" s="116"/>
      <c r="K95" s="115"/>
      <c r="L95" s="115"/>
      <c r="M95" s="34"/>
      <c r="N95" s="34"/>
      <c r="O95" s="34"/>
      <c r="P95" s="34"/>
      <c r="Q95" s="34"/>
      <c r="R95" s="34"/>
      <c r="S95" s="34"/>
      <c r="T95" s="34"/>
      <c r="U95" s="34"/>
      <c r="V95" s="34"/>
      <c r="W95" s="34"/>
      <c r="X95" s="34"/>
      <c r="Y95" s="34"/>
    </row>
    <row r="96" spans="1:65" s="13" customFormat="1" x14ac:dyDescent="0.2">
      <c r="B96" s="34"/>
      <c r="C96" s="34"/>
      <c r="D96" s="34"/>
      <c r="E96" s="115"/>
      <c r="F96" s="115"/>
      <c r="G96" s="115"/>
      <c r="H96" s="115"/>
      <c r="I96" s="34"/>
      <c r="J96" s="116"/>
      <c r="K96" s="115"/>
      <c r="L96" s="115"/>
      <c r="M96" s="34"/>
      <c r="N96" s="34"/>
      <c r="O96" s="34"/>
      <c r="P96" s="34"/>
      <c r="Q96" s="34"/>
      <c r="R96" s="34"/>
      <c r="S96" s="34"/>
      <c r="T96" s="34"/>
      <c r="U96" s="34"/>
      <c r="V96" s="34"/>
      <c r="W96" s="34"/>
      <c r="X96" s="34"/>
      <c r="Y96" s="34"/>
    </row>
    <row r="97" spans="2:25" s="13" customFormat="1" x14ac:dyDescent="0.2">
      <c r="B97" s="34"/>
      <c r="C97" s="34"/>
      <c r="D97" s="34"/>
      <c r="E97" s="115"/>
      <c r="F97" s="115"/>
      <c r="G97" s="115"/>
      <c r="H97" s="115"/>
      <c r="I97" s="34"/>
      <c r="J97" s="116"/>
      <c r="K97" s="115"/>
      <c r="L97" s="115"/>
      <c r="M97" s="34"/>
      <c r="N97" s="34"/>
      <c r="O97" s="34"/>
      <c r="P97" s="34"/>
      <c r="Q97" s="34"/>
      <c r="R97" s="34"/>
      <c r="S97" s="34"/>
      <c r="T97" s="34"/>
      <c r="U97" s="34"/>
      <c r="V97" s="34"/>
      <c r="W97" s="34"/>
      <c r="X97" s="34"/>
      <c r="Y97" s="34"/>
    </row>
    <row r="98" spans="2:25" s="13" customFormat="1" x14ac:dyDescent="0.2">
      <c r="B98" s="34"/>
      <c r="C98" s="34"/>
      <c r="D98" s="34"/>
      <c r="E98" s="115"/>
      <c r="F98" s="115"/>
      <c r="G98" s="115"/>
      <c r="H98" s="115"/>
      <c r="I98" s="34"/>
      <c r="J98" s="116"/>
      <c r="K98" s="115"/>
      <c r="L98" s="115"/>
      <c r="M98" s="34"/>
      <c r="N98" s="34"/>
      <c r="O98" s="34"/>
      <c r="P98" s="34"/>
      <c r="Q98" s="34"/>
      <c r="R98" s="34"/>
      <c r="S98" s="34"/>
      <c r="T98" s="34"/>
      <c r="U98" s="34"/>
      <c r="V98" s="34"/>
      <c r="W98" s="34"/>
      <c r="X98" s="34"/>
      <c r="Y98" s="34"/>
    </row>
    <row r="99" spans="2:25" s="13" customFormat="1" x14ac:dyDescent="0.2">
      <c r="B99" s="34"/>
      <c r="C99" s="34"/>
      <c r="D99" s="34"/>
      <c r="E99" s="115"/>
      <c r="F99" s="115"/>
      <c r="G99" s="115"/>
      <c r="H99" s="115"/>
      <c r="I99" s="34"/>
      <c r="J99" s="116"/>
      <c r="K99" s="115"/>
      <c r="L99" s="115"/>
      <c r="M99" s="34"/>
      <c r="N99" s="34"/>
      <c r="O99" s="34"/>
      <c r="P99" s="34"/>
      <c r="Q99" s="34"/>
      <c r="R99" s="34"/>
      <c r="S99" s="34"/>
      <c r="T99" s="34"/>
      <c r="U99" s="34"/>
      <c r="V99" s="34"/>
      <c r="W99" s="34"/>
      <c r="X99" s="34"/>
      <c r="Y99" s="34"/>
    </row>
    <row r="100" spans="2:25" s="13" customFormat="1" x14ac:dyDescent="0.2">
      <c r="B100" s="34"/>
      <c r="C100" s="34"/>
      <c r="D100" s="34"/>
      <c r="E100" s="115"/>
      <c r="F100" s="115"/>
      <c r="G100" s="115"/>
      <c r="H100" s="115"/>
      <c r="I100" s="34"/>
      <c r="J100" s="116"/>
      <c r="K100" s="115"/>
      <c r="L100" s="115"/>
      <c r="M100" s="34"/>
      <c r="N100" s="34"/>
      <c r="O100" s="34"/>
      <c r="P100" s="34"/>
      <c r="Q100" s="34"/>
      <c r="R100" s="34"/>
      <c r="S100" s="34"/>
      <c r="T100" s="34"/>
      <c r="U100" s="34"/>
      <c r="V100" s="34"/>
      <c r="W100" s="34"/>
      <c r="X100" s="34"/>
      <c r="Y100" s="34"/>
    </row>
    <row r="101" spans="2:25" s="13" customFormat="1" x14ac:dyDescent="0.2">
      <c r="B101" s="34"/>
      <c r="C101" s="34"/>
      <c r="D101" s="34"/>
      <c r="E101" s="115"/>
      <c r="F101" s="115"/>
      <c r="G101" s="115"/>
      <c r="H101" s="115"/>
      <c r="I101" s="34"/>
      <c r="J101" s="116"/>
      <c r="K101" s="115"/>
      <c r="L101" s="115"/>
      <c r="M101" s="34"/>
      <c r="N101" s="34"/>
      <c r="O101" s="34"/>
      <c r="P101" s="34"/>
      <c r="Q101" s="34"/>
      <c r="R101" s="34"/>
      <c r="S101" s="34"/>
      <c r="T101" s="34"/>
      <c r="U101" s="34"/>
      <c r="V101" s="34"/>
      <c r="W101" s="34"/>
      <c r="X101" s="34"/>
      <c r="Y101" s="34"/>
    </row>
    <row r="102" spans="2:25" s="13" customFormat="1" x14ac:dyDescent="0.2">
      <c r="B102" s="34"/>
      <c r="C102" s="34"/>
      <c r="D102" s="34"/>
      <c r="E102" s="115"/>
      <c r="F102" s="115"/>
      <c r="G102" s="115"/>
      <c r="H102" s="115"/>
      <c r="I102" s="34"/>
      <c r="J102" s="116"/>
      <c r="K102" s="115"/>
      <c r="L102" s="115"/>
      <c r="M102" s="34"/>
      <c r="N102" s="34"/>
      <c r="O102" s="34"/>
      <c r="P102" s="34"/>
      <c r="Q102" s="34"/>
      <c r="R102" s="34"/>
      <c r="S102" s="34"/>
      <c r="T102" s="34"/>
      <c r="U102" s="34"/>
      <c r="V102" s="34"/>
      <c r="W102" s="34"/>
      <c r="X102" s="34"/>
      <c r="Y102" s="34"/>
    </row>
    <row r="103" spans="2:25" s="13" customFormat="1" x14ac:dyDescent="0.2">
      <c r="B103" s="34"/>
      <c r="C103" s="34"/>
      <c r="D103" s="34"/>
      <c r="E103" s="115"/>
      <c r="F103" s="115"/>
      <c r="G103" s="115"/>
      <c r="H103" s="115"/>
      <c r="I103" s="34"/>
      <c r="J103" s="116"/>
      <c r="K103" s="115"/>
      <c r="L103" s="115"/>
      <c r="M103" s="34"/>
      <c r="N103" s="34"/>
      <c r="O103" s="34"/>
      <c r="P103" s="34"/>
      <c r="Q103" s="34"/>
      <c r="R103" s="34"/>
      <c r="S103" s="34"/>
      <c r="T103" s="34"/>
      <c r="U103" s="34"/>
      <c r="V103" s="34"/>
      <c r="W103" s="34"/>
      <c r="X103" s="34"/>
      <c r="Y103" s="34"/>
    </row>
    <row r="104" spans="2:25" s="13" customFormat="1" x14ac:dyDescent="0.2">
      <c r="B104" s="34"/>
      <c r="C104" s="34"/>
      <c r="D104" s="34"/>
      <c r="E104" s="115"/>
      <c r="F104" s="115"/>
      <c r="G104" s="115"/>
      <c r="H104" s="115"/>
      <c r="I104" s="34"/>
      <c r="J104" s="116"/>
      <c r="K104" s="115"/>
      <c r="L104" s="115"/>
      <c r="M104" s="34"/>
      <c r="N104" s="34"/>
      <c r="O104" s="34"/>
      <c r="P104" s="34"/>
      <c r="Q104" s="34"/>
      <c r="R104" s="34"/>
      <c r="S104" s="34"/>
      <c r="T104" s="34"/>
      <c r="U104" s="34"/>
      <c r="V104" s="34"/>
      <c r="W104" s="34"/>
      <c r="X104" s="34"/>
      <c r="Y104" s="34"/>
    </row>
    <row r="105" spans="2:25" s="13" customFormat="1" x14ac:dyDescent="0.2">
      <c r="B105" s="34"/>
      <c r="C105" s="34"/>
      <c r="D105" s="34"/>
      <c r="E105" s="115"/>
      <c r="F105" s="115"/>
      <c r="G105" s="115"/>
      <c r="H105" s="115"/>
      <c r="I105" s="34"/>
      <c r="J105" s="116"/>
      <c r="K105" s="115"/>
      <c r="L105" s="115"/>
      <c r="M105" s="34"/>
      <c r="N105" s="34"/>
      <c r="O105" s="34"/>
      <c r="P105" s="34"/>
      <c r="Q105" s="34"/>
      <c r="R105" s="34"/>
      <c r="S105" s="34"/>
      <c r="T105" s="34"/>
      <c r="U105" s="34"/>
      <c r="V105" s="34"/>
      <c r="W105" s="34"/>
      <c r="X105" s="34"/>
      <c r="Y105" s="34"/>
    </row>
    <row r="106" spans="2:25" s="13" customFormat="1" x14ac:dyDescent="0.2">
      <c r="B106" s="34"/>
      <c r="C106" s="34"/>
      <c r="D106" s="34"/>
      <c r="E106" s="115"/>
      <c r="F106" s="115"/>
      <c r="G106" s="115"/>
      <c r="H106" s="115"/>
      <c r="I106" s="34"/>
      <c r="J106" s="116"/>
      <c r="K106" s="115"/>
      <c r="L106" s="115"/>
      <c r="M106" s="34"/>
      <c r="N106" s="34"/>
      <c r="O106" s="34"/>
      <c r="P106" s="34"/>
      <c r="Q106" s="34"/>
      <c r="R106" s="34"/>
      <c r="S106" s="34"/>
      <c r="T106" s="34"/>
      <c r="U106" s="34"/>
      <c r="V106" s="34"/>
      <c r="W106" s="34"/>
      <c r="X106" s="34"/>
      <c r="Y106" s="34"/>
    </row>
    <row r="107" spans="2:25" s="13" customFormat="1" x14ac:dyDescent="0.2">
      <c r="B107" s="34"/>
      <c r="C107" s="34"/>
      <c r="D107" s="34"/>
      <c r="E107" s="115"/>
      <c r="F107" s="115"/>
      <c r="G107" s="115"/>
      <c r="H107" s="115"/>
      <c r="I107" s="34"/>
      <c r="J107" s="116"/>
      <c r="K107" s="115"/>
      <c r="L107" s="115"/>
      <c r="M107" s="34"/>
      <c r="N107" s="34"/>
      <c r="O107" s="34"/>
      <c r="P107" s="34"/>
      <c r="Q107" s="34"/>
      <c r="R107" s="34"/>
      <c r="S107" s="34"/>
      <c r="T107" s="34"/>
      <c r="U107" s="34"/>
      <c r="V107" s="34"/>
      <c r="W107" s="34"/>
      <c r="X107" s="34"/>
      <c r="Y107" s="34"/>
    </row>
    <row r="108" spans="2:25" s="13" customFormat="1" x14ac:dyDescent="0.2">
      <c r="B108" s="34"/>
      <c r="C108" s="34"/>
      <c r="D108" s="34"/>
      <c r="E108" s="115"/>
      <c r="F108" s="115"/>
      <c r="G108" s="115"/>
      <c r="H108" s="115"/>
      <c r="I108" s="34"/>
      <c r="J108" s="116"/>
      <c r="K108" s="115"/>
      <c r="L108" s="115"/>
      <c r="M108" s="34"/>
      <c r="N108" s="34"/>
      <c r="O108" s="34"/>
      <c r="P108" s="34"/>
      <c r="Q108" s="34"/>
      <c r="R108" s="34"/>
      <c r="S108" s="34"/>
      <c r="T108" s="34"/>
      <c r="U108" s="34"/>
      <c r="V108" s="34"/>
      <c r="W108" s="34"/>
      <c r="X108" s="34"/>
      <c r="Y108" s="34"/>
    </row>
    <row r="109" spans="2:25" s="13" customFormat="1" x14ac:dyDescent="0.2">
      <c r="B109" s="34"/>
      <c r="C109" s="34"/>
      <c r="D109" s="34"/>
      <c r="E109" s="115"/>
      <c r="F109" s="115"/>
      <c r="G109" s="115"/>
      <c r="H109" s="115"/>
      <c r="I109" s="34"/>
      <c r="J109" s="116"/>
      <c r="K109" s="115"/>
      <c r="L109" s="115"/>
      <c r="M109" s="34"/>
      <c r="N109" s="34"/>
      <c r="O109" s="34"/>
      <c r="P109" s="34"/>
      <c r="Q109" s="34"/>
      <c r="R109" s="34"/>
      <c r="S109" s="34"/>
      <c r="T109" s="34"/>
      <c r="U109" s="34"/>
      <c r="V109" s="34"/>
      <c r="W109" s="34"/>
      <c r="X109" s="34"/>
      <c r="Y109" s="34"/>
    </row>
    <row r="110" spans="2:25" s="13" customFormat="1" x14ac:dyDescent="0.2">
      <c r="B110" s="34"/>
      <c r="C110" s="34"/>
      <c r="D110" s="34"/>
      <c r="E110" s="115"/>
      <c r="F110" s="115"/>
      <c r="G110" s="115"/>
      <c r="H110" s="115"/>
      <c r="I110" s="34"/>
      <c r="J110" s="116"/>
      <c r="K110" s="115"/>
      <c r="L110" s="115"/>
      <c r="M110" s="34"/>
      <c r="N110" s="34"/>
      <c r="O110" s="34"/>
      <c r="P110" s="34"/>
      <c r="Q110" s="34"/>
      <c r="R110" s="34"/>
      <c r="S110" s="34"/>
      <c r="T110" s="34"/>
      <c r="U110" s="34"/>
      <c r="V110" s="34"/>
      <c r="W110" s="34"/>
      <c r="X110" s="34"/>
      <c r="Y110" s="34"/>
    </row>
    <row r="111" spans="2:25" s="13" customFormat="1" x14ac:dyDescent="0.2">
      <c r="B111" s="34"/>
      <c r="C111" s="34"/>
      <c r="D111" s="34"/>
      <c r="E111" s="115"/>
      <c r="F111" s="115"/>
      <c r="G111" s="115"/>
      <c r="H111" s="115"/>
      <c r="I111" s="34"/>
      <c r="J111" s="116"/>
      <c r="K111" s="115"/>
      <c r="L111" s="115"/>
      <c r="M111" s="34"/>
      <c r="N111" s="34"/>
      <c r="O111" s="34"/>
      <c r="P111" s="34"/>
      <c r="Q111" s="34"/>
      <c r="R111" s="34"/>
      <c r="S111" s="34"/>
      <c r="T111" s="34"/>
      <c r="U111" s="34"/>
      <c r="V111" s="34"/>
      <c r="W111" s="34"/>
      <c r="X111" s="34"/>
      <c r="Y111" s="34"/>
    </row>
    <row r="112" spans="2:25" s="13" customFormat="1" x14ac:dyDescent="0.2">
      <c r="B112" s="34"/>
      <c r="C112" s="34"/>
      <c r="D112" s="34"/>
      <c r="E112" s="115"/>
      <c r="F112" s="115"/>
      <c r="G112" s="115"/>
      <c r="H112" s="115"/>
      <c r="I112" s="34"/>
      <c r="J112" s="116"/>
      <c r="K112" s="115"/>
      <c r="L112" s="115"/>
      <c r="M112" s="34"/>
      <c r="N112" s="34"/>
      <c r="O112" s="34"/>
      <c r="P112" s="34"/>
      <c r="Q112" s="34"/>
      <c r="R112" s="34"/>
      <c r="S112" s="34"/>
      <c r="T112" s="34"/>
      <c r="U112" s="34"/>
      <c r="V112" s="34"/>
      <c r="W112" s="34"/>
      <c r="X112" s="34"/>
      <c r="Y112" s="34"/>
    </row>
    <row r="113" spans="2:25" s="13" customFormat="1" x14ac:dyDescent="0.2">
      <c r="B113" s="34"/>
      <c r="C113" s="34"/>
      <c r="D113" s="34"/>
      <c r="E113" s="115"/>
      <c r="F113" s="115"/>
      <c r="G113" s="115"/>
      <c r="H113" s="115"/>
      <c r="I113" s="34"/>
      <c r="J113" s="116"/>
      <c r="K113" s="115"/>
      <c r="L113" s="115"/>
      <c r="M113" s="34"/>
      <c r="N113" s="34"/>
      <c r="O113" s="34"/>
      <c r="P113" s="34"/>
      <c r="Q113" s="34"/>
      <c r="R113" s="34"/>
      <c r="S113" s="34"/>
      <c r="T113" s="34"/>
      <c r="U113" s="34"/>
      <c r="V113" s="34"/>
      <c r="W113" s="34"/>
      <c r="X113" s="34"/>
      <c r="Y113" s="34"/>
    </row>
    <row r="114" spans="2:25" s="13" customFormat="1" x14ac:dyDescent="0.2">
      <c r="B114" s="34"/>
      <c r="C114" s="34"/>
      <c r="D114" s="34"/>
      <c r="E114" s="115"/>
      <c r="F114" s="115"/>
      <c r="G114" s="115"/>
      <c r="H114" s="115"/>
      <c r="I114" s="34"/>
      <c r="J114" s="116"/>
      <c r="K114" s="115"/>
      <c r="L114" s="115"/>
      <c r="M114" s="34"/>
      <c r="N114" s="34"/>
      <c r="O114" s="34"/>
      <c r="P114" s="34"/>
      <c r="Q114" s="34"/>
      <c r="R114" s="34"/>
      <c r="S114" s="34"/>
      <c r="T114" s="34"/>
      <c r="U114" s="34"/>
      <c r="V114" s="34"/>
      <c r="W114" s="34"/>
      <c r="X114" s="34"/>
      <c r="Y114" s="34"/>
    </row>
    <row r="115" spans="2:25" s="13" customFormat="1" x14ac:dyDescent="0.2">
      <c r="B115" s="34"/>
      <c r="C115" s="34"/>
      <c r="D115" s="34"/>
      <c r="E115" s="115"/>
      <c r="F115" s="115"/>
      <c r="G115" s="115"/>
      <c r="H115" s="115"/>
      <c r="I115" s="34"/>
      <c r="J115" s="116"/>
      <c r="K115" s="115"/>
      <c r="L115" s="115"/>
      <c r="M115" s="34"/>
      <c r="N115" s="34"/>
      <c r="O115" s="34"/>
      <c r="P115" s="34"/>
      <c r="Q115" s="34"/>
      <c r="R115" s="34"/>
      <c r="S115" s="34"/>
      <c r="T115" s="34"/>
      <c r="U115" s="34"/>
      <c r="V115" s="34"/>
      <c r="W115" s="34"/>
      <c r="X115" s="34"/>
      <c r="Y115" s="34"/>
    </row>
    <row r="116" spans="2:25" s="13" customFormat="1" x14ac:dyDescent="0.2">
      <c r="B116" s="34"/>
      <c r="C116" s="34"/>
      <c r="D116" s="34"/>
      <c r="E116" s="115"/>
      <c r="F116" s="115"/>
      <c r="G116" s="115"/>
      <c r="H116" s="115"/>
      <c r="I116" s="34"/>
      <c r="J116" s="116"/>
      <c r="K116" s="115"/>
      <c r="L116" s="115"/>
      <c r="M116" s="34"/>
      <c r="N116" s="34"/>
      <c r="O116" s="34"/>
      <c r="P116" s="34"/>
      <c r="Q116" s="34"/>
      <c r="R116" s="34"/>
      <c r="S116" s="34"/>
      <c r="T116" s="34"/>
      <c r="U116" s="34"/>
      <c r="V116" s="34"/>
      <c r="W116" s="34"/>
      <c r="X116" s="34"/>
      <c r="Y116" s="34"/>
    </row>
    <row r="117" spans="2:25" s="13" customFormat="1" x14ac:dyDescent="0.2">
      <c r="B117" s="34"/>
      <c r="C117" s="34"/>
      <c r="D117" s="34"/>
      <c r="E117" s="115"/>
      <c r="F117" s="115"/>
      <c r="G117" s="115"/>
      <c r="H117" s="115"/>
      <c r="I117" s="34"/>
      <c r="J117" s="116"/>
      <c r="K117" s="115"/>
      <c r="L117" s="115"/>
      <c r="M117" s="34"/>
      <c r="N117" s="34"/>
      <c r="O117" s="34"/>
      <c r="P117" s="34"/>
      <c r="Q117" s="34"/>
      <c r="R117" s="34"/>
      <c r="S117" s="34"/>
      <c r="T117" s="34"/>
      <c r="U117" s="34"/>
      <c r="V117" s="34"/>
      <c r="W117" s="34"/>
      <c r="X117" s="34"/>
      <c r="Y117" s="34"/>
    </row>
    <row r="118" spans="2:25" s="13" customFormat="1" x14ac:dyDescent="0.2">
      <c r="B118" s="34"/>
      <c r="C118" s="34"/>
      <c r="D118" s="34"/>
      <c r="E118" s="115"/>
      <c r="F118" s="115"/>
      <c r="G118" s="115"/>
      <c r="H118" s="115"/>
      <c r="I118" s="34"/>
      <c r="J118" s="116"/>
      <c r="K118" s="115"/>
      <c r="L118" s="115"/>
      <c r="M118" s="34"/>
      <c r="N118" s="34"/>
      <c r="O118" s="34"/>
      <c r="P118" s="34"/>
      <c r="Q118" s="34"/>
      <c r="R118" s="34"/>
      <c r="S118" s="34"/>
      <c r="T118" s="34"/>
      <c r="U118" s="34"/>
      <c r="V118" s="34"/>
      <c r="W118" s="34"/>
      <c r="X118" s="34"/>
      <c r="Y118" s="34"/>
    </row>
    <row r="119" spans="2:25" s="13" customFormat="1" x14ac:dyDescent="0.2">
      <c r="B119" s="34"/>
      <c r="C119" s="34"/>
      <c r="D119" s="34"/>
      <c r="E119" s="115"/>
      <c r="F119" s="115"/>
      <c r="G119" s="115"/>
      <c r="H119" s="115"/>
      <c r="I119" s="34"/>
      <c r="J119" s="116"/>
      <c r="K119" s="115"/>
      <c r="L119" s="115"/>
      <c r="M119" s="34"/>
      <c r="N119" s="34"/>
      <c r="O119" s="34"/>
      <c r="P119" s="34"/>
      <c r="Q119" s="34"/>
      <c r="R119" s="34"/>
      <c r="S119" s="34"/>
      <c r="T119" s="34"/>
      <c r="U119" s="34"/>
      <c r="V119" s="34"/>
      <c r="W119" s="34"/>
      <c r="X119" s="34"/>
      <c r="Y119" s="34"/>
    </row>
    <row r="120" spans="2:25" s="13" customFormat="1" x14ac:dyDescent="0.2">
      <c r="B120" s="34"/>
      <c r="C120" s="34"/>
      <c r="D120" s="34"/>
      <c r="E120" s="115"/>
      <c r="F120" s="115"/>
      <c r="G120" s="115"/>
      <c r="H120" s="115"/>
      <c r="I120" s="34"/>
      <c r="J120" s="116"/>
      <c r="K120" s="115"/>
      <c r="L120" s="115"/>
      <c r="M120" s="34"/>
      <c r="N120" s="34"/>
      <c r="O120" s="34"/>
      <c r="P120" s="34"/>
      <c r="Q120" s="34"/>
      <c r="R120" s="34"/>
      <c r="S120" s="34"/>
      <c r="T120" s="34"/>
      <c r="U120" s="34"/>
      <c r="V120" s="34"/>
      <c r="W120" s="34"/>
      <c r="X120" s="34"/>
      <c r="Y120" s="34"/>
    </row>
    <row r="121" spans="2:25" s="13" customFormat="1" x14ac:dyDescent="0.2">
      <c r="B121" s="34"/>
      <c r="C121" s="34"/>
      <c r="D121" s="34"/>
      <c r="E121" s="115"/>
      <c r="F121" s="115"/>
      <c r="G121" s="115"/>
      <c r="H121" s="115"/>
      <c r="I121" s="34"/>
      <c r="J121" s="116"/>
      <c r="K121" s="115"/>
      <c r="L121" s="115"/>
      <c r="M121" s="34"/>
      <c r="N121" s="34"/>
      <c r="O121" s="34"/>
      <c r="P121" s="34"/>
      <c r="Q121" s="34"/>
      <c r="R121" s="34"/>
      <c r="S121" s="34"/>
      <c r="T121" s="34"/>
      <c r="U121" s="34"/>
      <c r="V121" s="34"/>
      <c r="W121" s="34"/>
      <c r="X121" s="34"/>
      <c r="Y121" s="34"/>
    </row>
    <row r="122" spans="2:25" s="13" customFormat="1" x14ac:dyDescent="0.2">
      <c r="B122" s="34"/>
      <c r="C122" s="34"/>
      <c r="D122" s="34"/>
      <c r="E122" s="115"/>
      <c r="F122" s="115"/>
      <c r="G122" s="115"/>
      <c r="H122" s="115"/>
      <c r="I122" s="34"/>
      <c r="J122" s="116"/>
      <c r="K122" s="115"/>
      <c r="L122" s="115"/>
      <c r="M122" s="34"/>
      <c r="N122" s="34"/>
      <c r="O122" s="34"/>
      <c r="P122" s="34"/>
      <c r="Q122" s="34"/>
      <c r="R122" s="34"/>
      <c r="S122" s="34"/>
      <c r="T122" s="34"/>
      <c r="U122" s="34"/>
      <c r="V122" s="34"/>
      <c r="W122" s="34"/>
      <c r="X122" s="34"/>
      <c r="Y122" s="34"/>
    </row>
    <row r="123" spans="2:25" s="13" customFormat="1" x14ac:dyDescent="0.2">
      <c r="B123" s="34"/>
      <c r="C123" s="34"/>
      <c r="D123" s="34"/>
      <c r="E123" s="115"/>
      <c r="F123" s="115"/>
      <c r="G123" s="115"/>
      <c r="H123" s="115"/>
      <c r="I123" s="34"/>
      <c r="J123" s="116"/>
      <c r="K123" s="115"/>
      <c r="L123" s="115"/>
      <c r="M123" s="34"/>
      <c r="N123" s="34"/>
      <c r="O123" s="34"/>
      <c r="P123" s="34"/>
      <c r="Q123" s="34"/>
      <c r="R123" s="34"/>
      <c r="S123" s="34"/>
      <c r="T123" s="34"/>
      <c r="U123" s="34"/>
      <c r="V123" s="34"/>
      <c r="W123" s="34"/>
      <c r="X123" s="34"/>
      <c r="Y123" s="34"/>
    </row>
    <row r="124" spans="2:25" s="13" customFormat="1" x14ac:dyDescent="0.2">
      <c r="B124" s="34"/>
      <c r="C124" s="34"/>
      <c r="D124" s="34"/>
      <c r="E124" s="115"/>
      <c r="F124" s="115"/>
      <c r="G124" s="115"/>
      <c r="H124" s="115"/>
      <c r="I124" s="34"/>
      <c r="J124" s="116"/>
      <c r="K124" s="115"/>
      <c r="L124" s="115"/>
      <c r="M124" s="34"/>
      <c r="N124" s="34"/>
      <c r="O124" s="34"/>
      <c r="P124" s="34"/>
      <c r="Q124" s="34"/>
      <c r="R124" s="34"/>
      <c r="S124" s="34"/>
      <c r="T124" s="34"/>
      <c r="U124" s="34"/>
      <c r="V124" s="34"/>
      <c r="W124" s="34"/>
      <c r="X124" s="34"/>
      <c r="Y124" s="34"/>
    </row>
    <row r="125" spans="2:25" s="13" customFormat="1" x14ac:dyDescent="0.2">
      <c r="B125" s="34"/>
      <c r="C125" s="34"/>
      <c r="D125" s="34"/>
      <c r="E125" s="115"/>
      <c r="F125" s="115"/>
      <c r="G125" s="115"/>
      <c r="H125" s="115"/>
      <c r="I125" s="34"/>
      <c r="J125" s="116"/>
      <c r="K125" s="115"/>
      <c r="L125" s="115"/>
      <c r="M125" s="34"/>
      <c r="N125" s="34"/>
      <c r="O125" s="34"/>
      <c r="P125" s="34"/>
      <c r="Q125" s="34"/>
      <c r="R125" s="34"/>
      <c r="S125" s="34"/>
      <c r="T125" s="34"/>
      <c r="U125" s="34"/>
      <c r="V125" s="34"/>
      <c r="W125" s="34"/>
      <c r="X125" s="34"/>
      <c r="Y125" s="34"/>
    </row>
    <row r="126" spans="2:25" s="13" customFormat="1" x14ac:dyDescent="0.2">
      <c r="B126" s="34"/>
      <c r="C126" s="34"/>
      <c r="D126" s="34"/>
      <c r="E126" s="115"/>
      <c r="F126" s="115"/>
      <c r="G126" s="115"/>
      <c r="H126" s="115"/>
      <c r="I126" s="34"/>
      <c r="J126" s="116"/>
      <c r="K126" s="115"/>
      <c r="L126" s="115"/>
      <c r="M126" s="34"/>
      <c r="N126" s="34"/>
      <c r="O126" s="34"/>
      <c r="P126" s="34"/>
      <c r="Q126" s="34"/>
      <c r="R126" s="34"/>
      <c r="S126" s="34"/>
      <c r="T126" s="34"/>
      <c r="U126" s="34"/>
      <c r="V126" s="34"/>
      <c r="W126" s="34"/>
      <c r="X126" s="34"/>
      <c r="Y126" s="34"/>
    </row>
    <row r="127" spans="2:25" s="13" customFormat="1" x14ac:dyDescent="0.2">
      <c r="B127" s="34"/>
      <c r="C127" s="34"/>
      <c r="D127" s="34"/>
      <c r="E127" s="115"/>
      <c r="F127" s="115"/>
      <c r="G127" s="115"/>
      <c r="H127" s="115"/>
      <c r="I127" s="34"/>
      <c r="J127" s="116"/>
      <c r="K127" s="115"/>
      <c r="L127" s="115"/>
      <c r="M127" s="34"/>
      <c r="N127" s="34"/>
      <c r="O127" s="34"/>
      <c r="P127" s="34"/>
      <c r="Q127" s="34"/>
      <c r="R127" s="34"/>
      <c r="S127" s="34"/>
      <c r="T127" s="34"/>
      <c r="U127" s="34"/>
      <c r="V127" s="34"/>
      <c r="W127" s="34"/>
      <c r="X127" s="34"/>
      <c r="Y127" s="34"/>
    </row>
    <row r="128" spans="2:25" s="13" customFormat="1" x14ac:dyDescent="0.2">
      <c r="B128" s="34"/>
      <c r="C128" s="34"/>
      <c r="D128" s="34"/>
      <c r="E128" s="115"/>
      <c r="F128" s="115"/>
      <c r="G128" s="115"/>
      <c r="H128" s="115"/>
      <c r="I128" s="34"/>
      <c r="J128" s="116"/>
      <c r="K128" s="115"/>
      <c r="L128" s="115"/>
      <c r="M128" s="34"/>
      <c r="N128" s="34"/>
      <c r="O128" s="34"/>
      <c r="P128" s="34"/>
      <c r="Q128" s="34"/>
      <c r="R128" s="34"/>
      <c r="S128" s="34"/>
      <c r="T128" s="34"/>
      <c r="U128" s="34"/>
      <c r="V128" s="34"/>
      <c r="W128" s="34"/>
      <c r="X128" s="34"/>
      <c r="Y128" s="34"/>
    </row>
    <row r="129" spans="2:25" s="13" customFormat="1" x14ac:dyDescent="0.2">
      <c r="B129" s="34"/>
      <c r="C129" s="34"/>
      <c r="D129" s="34"/>
      <c r="E129" s="115"/>
      <c r="F129" s="115"/>
      <c r="G129" s="115"/>
      <c r="H129" s="115"/>
      <c r="I129" s="34"/>
      <c r="J129" s="116"/>
      <c r="K129" s="115"/>
      <c r="L129" s="115"/>
      <c r="M129" s="34"/>
      <c r="N129" s="34"/>
      <c r="O129" s="34"/>
      <c r="P129" s="34"/>
      <c r="Q129" s="34"/>
      <c r="R129" s="34"/>
      <c r="S129" s="34"/>
      <c r="T129" s="34"/>
      <c r="U129" s="34"/>
      <c r="V129" s="34"/>
      <c r="W129" s="34"/>
      <c r="X129" s="34"/>
      <c r="Y129" s="34"/>
    </row>
    <row r="130" spans="2:25" s="13" customFormat="1" x14ac:dyDescent="0.2">
      <c r="B130" s="34"/>
      <c r="C130" s="34"/>
      <c r="D130" s="34"/>
      <c r="E130" s="115"/>
      <c r="F130" s="115"/>
      <c r="G130" s="115"/>
      <c r="H130" s="115"/>
      <c r="I130" s="34"/>
      <c r="J130" s="116"/>
      <c r="K130" s="115"/>
      <c r="L130" s="115"/>
      <c r="M130" s="34"/>
      <c r="N130" s="34"/>
      <c r="O130" s="34"/>
      <c r="P130" s="34"/>
      <c r="Q130" s="34"/>
      <c r="R130" s="34"/>
      <c r="S130" s="34"/>
      <c r="T130" s="34"/>
      <c r="U130" s="34"/>
      <c r="V130" s="34"/>
      <c r="W130" s="34"/>
      <c r="X130" s="34"/>
      <c r="Y130" s="34"/>
    </row>
    <row r="131" spans="2:25" s="13" customFormat="1" x14ac:dyDescent="0.2">
      <c r="B131" s="34"/>
      <c r="C131" s="34"/>
      <c r="D131" s="34"/>
      <c r="E131" s="115"/>
      <c r="F131" s="115"/>
      <c r="G131" s="115"/>
      <c r="H131" s="115"/>
      <c r="I131" s="34"/>
      <c r="J131" s="116"/>
      <c r="K131" s="115"/>
      <c r="L131" s="115"/>
      <c r="M131" s="34"/>
      <c r="N131" s="34"/>
      <c r="O131" s="34"/>
      <c r="P131" s="34"/>
      <c r="Q131" s="34"/>
      <c r="R131" s="34"/>
      <c r="S131" s="34"/>
      <c r="T131" s="34"/>
      <c r="U131" s="34"/>
      <c r="V131" s="34"/>
      <c r="W131" s="34"/>
      <c r="X131" s="34"/>
      <c r="Y131" s="34"/>
    </row>
    <row r="132" spans="2:25" s="13" customFormat="1" x14ac:dyDescent="0.2">
      <c r="B132" s="34"/>
      <c r="C132" s="34"/>
      <c r="D132" s="34"/>
      <c r="E132" s="115"/>
      <c r="F132" s="115"/>
      <c r="G132" s="115"/>
      <c r="H132" s="115"/>
      <c r="I132" s="34"/>
      <c r="J132" s="116"/>
      <c r="K132" s="115"/>
      <c r="L132" s="115"/>
      <c r="M132" s="34"/>
      <c r="N132" s="34"/>
      <c r="O132" s="34"/>
      <c r="P132" s="34"/>
      <c r="Q132" s="34"/>
      <c r="R132" s="34"/>
      <c r="S132" s="34"/>
      <c r="T132" s="34"/>
      <c r="U132" s="34"/>
      <c r="V132" s="34"/>
      <c r="W132" s="34"/>
      <c r="X132" s="34"/>
      <c r="Y132" s="34"/>
    </row>
    <row r="133" spans="2:25" s="13" customFormat="1" x14ac:dyDescent="0.2">
      <c r="B133" s="34"/>
      <c r="C133" s="34"/>
      <c r="D133" s="34"/>
      <c r="E133" s="115"/>
      <c r="F133" s="115"/>
      <c r="G133" s="115"/>
      <c r="H133" s="115"/>
      <c r="I133" s="34"/>
      <c r="J133" s="116"/>
      <c r="K133" s="115"/>
      <c r="L133" s="115"/>
      <c r="M133" s="34"/>
      <c r="N133" s="34"/>
      <c r="O133" s="34"/>
      <c r="P133" s="34"/>
      <c r="Q133" s="34"/>
      <c r="R133" s="34"/>
      <c r="S133" s="34"/>
      <c r="T133" s="34"/>
      <c r="U133" s="34"/>
      <c r="V133" s="34"/>
      <c r="W133" s="34"/>
      <c r="X133" s="34"/>
      <c r="Y133" s="34"/>
    </row>
    <row r="134" spans="2:25" s="13" customFormat="1" x14ac:dyDescent="0.2">
      <c r="B134" s="34"/>
      <c r="C134" s="34"/>
      <c r="D134" s="34"/>
      <c r="E134" s="115"/>
      <c r="F134" s="115"/>
      <c r="G134" s="115"/>
      <c r="H134" s="115"/>
      <c r="I134" s="34"/>
      <c r="J134" s="116"/>
      <c r="K134" s="115"/>
      <c r="L134" s="115"/>
      <c r="M134" s="34"/>
      <c r="N134" s="34"/>
      <c r="O134" s="34"/>
      <c r="P134" s="34"/>
      <c r="Q134" s="34"/>
      <c r="R134" s="34"/>
      <c r="S134" s="34"/>
      <c r="T134" s="34"/>
      <c r="U134" s="34"/>
      <c r="V134" s="34"/>
      <c r="W134" s="34"/>
      <c r="X134" s="34"/>
      <c r="Y134" s="34"/>
    </row>
    <row r="135" spans="2:25" s="13" customFormat="1" x14ac:dyDescent="0.2">
      <c r="B135" s="34"/>
      <c r="C135" s="34"/>
      <c r="D135" s="34"/>
      <c r="E135" s="115"/>
      <c r="F135" s="115"/>
      <c r="G135" s="115"/>
      <c r="H135" s="115"/>
      <c r="I135" s="34"/>
      <c r="J135" s="116"/>
      <c r="K135" s="115"/>
      <c r="L135" s="115"/>
      <c r="M135" s="34"/>
      <c r="N135" s="34"/>
      <c r="O135" s="34"/>
      <c r="P135" s="34"/>
      <c r="Q135" s="34"/>
      <c r="R135" s="34"/>
      <c r="S135" s="34"/>
      <c r="T135" s="34"/>
      <c r="U135" s="34"/>
      <c r="V135" s="34"/>
      <c r="W135" s="34"/>
      <c r="X135" s="34"/>
      <c r="Y135" s="34"/>
    </row>
    <row r="136" spans="2:25" s="13" customFormat="1" x14ac:dyDescent="0.2">
      <c r="B136" s="34"/>
      <c r="C136" s="34"/>
      <c r="D136" s="34"/>
      <c r="E136" s="115"/>
      <c r="F136" s="115"/>
      <c r="G136" s="115"/>
      <c r="H136" s="115"/>
      <c r="I136" s="34"/>
      <c r="J136" s="116"/>
      <c r="K136" s="115"/>
      <c r="L136" s="115"/>
      <c r="M136" s="34"/>
      <c r="N136" s="34"/>
      <c r="O136" s="34"/>
      <c r="P136" s="34"/>
      <c r="Q136" s="34"/>
      <c r="R136" s="34"/>
      <c r="S136" s="34"/>
      <c r="T136" s="34"/>
      <c r="U136" s="34"/>
      <c r="V136" s="34"/>
      <c r="W136" s="34"/>
      <c r="X136" s="34"/>
      <c r="Y136" s="34"/>
    </row>
    <row r="137" spans="2:25" s="13" customFormat="1" x14ac:dyDescent="0.2">
      <c r="B137" s="34"/>
      <c r="C137" s="34"/>
      <c r="D137" s="34"/>
      <c r="E137" s="115"/>
      <c r="F137" s="115"/>
      <c r="G137" s="115"/>
      <c r="H137" s="115"/>
      <c r="I137" s="34"/>
      <c r="J137" s="116"/>
      <c r="K137" s="115"/>
      <c r="L137" s="115"/>
      <c r="M137" s="34"/>
      <c r="N137" s="34"/>
      <c r="O137" s="34"/>
      <c r="P137" s="34"/>
      <c r="Q137" s="34"/>
      <c r="R137" s="34"/>
      <c r="S137" s="34"/>
      <c r="T137" s="34"/>
      <c r="U137" s="34"/>
      <c r="V137" s="34"/>
      <c r="W137" s="34"/>
      <c r="X137" s="34"/>
      <c r="Y137" s="34"/>
    </row>
    <row r="138" spans="2:25" s="13" customFormat="1" x14ac:dyDescent="0.2">
      <c r="B138" s="34"/>
      <c r="C138" s="34"/>
      <c r="D138" s="34"/>
      <c r="E138" s="115"/>
      <c r="F138" s="115"/>
      <c r="G138" s="115"/>
      <c r="H138" s="115"/>
      <c r="I138" s="34"/>
      <c r="J138" s="116"/>
      <c r="K138" s="115"/>
      <c r="L138" s="115"/>
      <c r="M138" s="34"/>
      <c r="N138" s="34"/>
      <c r="O138" s="34"/>
      <c r="P138" s="34"/>
      <c r="Q138" s="34"/>
      <c r="R138" s="34"/>
      <c r="S138" s="34"/>
      <c r="T138" s="34"/>
      <c r="U138" s="34"/>
      <c r="V138" s="34"/>
      <c r="W138" s="34"/>
      <c r="X138" s="34"/>
      <c r="Y138" s="34"/>
    </row>
    <row r="139" spans="2:25" s="13" customFormat="1" x14ac:dyDescent="0.2">
      <c r="B139" s="34"/>
      <c r="C139" s="34"/>
      <c r="D139" s="34"/>
      <c r="E139" s="115"/>
      <c r="F139" s="115"/>
      <c r="G139" s="115"/>
      <c r="H139" s="115"/>
      <c r="I139" s="34"/>
      <c r="J139" s="116"/>
      <c r="K139" s="115"/>
      <c r="L139" s="115"/>
      <c r="M139" s="34"/>
      <c r="N139" s="34"/>
      <c r="O139" s="34"/>
      <c r="P139" s="34"/>
      <c r="Q139" s="34"/>
      <c r="R139" s="34"/>
      <c r="S139" s="34"/>
      <c r="T139" s="34"/>
      <c r="U139" s="34"/>
      <c r="V139" s="34"/>
      <c r="W139" s="34"/>
      <c r="X139" s="34"/>
      <c r="Y139" s="34"/>
    </row>
    <row r="140" spans="2:25" s="13" customFormat="1" x14ac:dyDescent="0.2">
      <c r="B140" s="34"/>
      <c r="C140" s="34"/>
      <c r="D140" s="34"/>
      <c r="E140" s="115"/>
      <c r="F140" s="115"/>
      <c r="G140" s="115"/>
      <c r="H140" s="115"/>
      <c r="I140" s="34"/>
      <c r="J140" s="116"/>
      <c r="K140" s="115"/>
      <c r="L140" s="115"/>
      <c r="M140" s="34"/>
      <c r="N140" s="34"/>
      <c r="O140" s="34"/>
      <c r="P140" s="34"/>
      <c r="Q140" s="34"/>
      <c r="R140" s="34"/>
      <c r="S140" s="34"/>
      <c r="T140" s="34"/>
      <c r="U140" s="34"/>
      <c r="V140" s="34"/>
      <c r="W140" s="34"/>
      <c r="X140" s="34"/>
      <c r="Y140" s="34"/>
    </row>
    <row r="141" spans="2:25" s="13" customFormat="1" x14ac:dyDescent="0.2">
      <c r="B141" s="34"/>
      <c r="C141" s="34"/>
      <c r="D141" s="34"/>
      <c r="E141" s="115"/>
      <c r="F141" s="115"/>
      <c r="G141" s="115"/>
      <c r="H141" s="115"/>
      <c r="I141" s="34"/>
      <c r="J141" s="116"/>
      <c r="K141" s="115"/>
      <c r="L141" s="115"/>
      <c r="M141" s="34"/>
      <c r="N141" s="34"/>
      <c r="O141" s="34"/>
      <c r="P141" s="34"/>
      <c r="Q141" s="34"/>
      <c r="R141" s="34"/>
      <c r="S141" s="34"/>
      <c r="T141" s="34"/>
      <c r="U141" s="34"/>
      <c r="V141" s="34"/>
      <c r="W141" s="34"/>
      <c r="X141" s="34"/>
      <c r="Y141" s="34"/>
    </row>
    <row r="142" spans="2:25" s="13" customFormat="1" x14ac:dyDescent="0.2">
      <c r="B142" s="34"/>
      <c r="C142" s="34"/>
      <c r="D142" s="34"/>
      <c r="E142" s="115"/>
      <c r="F142" s="115"/>
      <c r="G142" s="115"/>
      <c r="H142" s="115"/>
      <c r="I142" s="34"/>
      <c r="J142" s="116"/>
      <c r="K142" s="115"/>
      <c r="L142" s="115"/>
      <c r="M142" s="34"/>
      <c r="N142" s="34"/>
      <c r="O142" s="34"/>
      <c r="P142" s="34"/>
      <c r="Q142" s="34"/>
      <c r="R142" s="34"/>
      <c r="S142" s="34"/>
      <c r="T142" s="34"/>
      <c r="U142" s="34"/>
      <c r="V142" s="34"/>
      <c r="W142" s="34"/>
      <c r="X142" s="34"/>
      <c r="Y142" s="34"/>
    </row>
    <row r="143" spans="2:25" s="13" customFormat="1" x14ac:dyDescent="0.2">
      <c r="B143" s="34"/>
      <c r="C143" s="34"/>
      <c r="D143" s="34"/>
      <c r="E143" s="115"/>
      <c r="F143" s="115"/>
      <c r="G143" s="115"/>
      <c r="H143" s="115"/>
      <c r="I143" s="34"/>
      <c r="J143" s="116"/>
      <c r="K143" s="115"/>
      <c r="L143" s="115"/>
      <c r="M143" s="34"/>
      <c r="N143" s="34"/>
      <c r="O143" s="34"/>
      <c r="P143" s="34"/>
      <c r="Q143" s="34"/>
      <c r="R143" s="34"/>
      <c r="S143" s="34"/>
      <c r="T143" s="34"/>
      <c r="U143" s="34"/>
      <c r="V143" s="34"/>
      <c r="W143" s="34"/>
      <c r="X143" s="34"/>
      <c r="Y143" s="34"/>
    </row>
    <row r="144" spans="2:25" s="13" customFormat="1" x14ac:dyDescent="0.2">
      <c r="B144" s="34"/>
      <c r="C144" s="34"/>
      <c r="D144" s="34"/>
      <c r="E144" s="115"/>
      <c r="F144" s="115"/>
      <c r="G144" s="115"/>
      <c r="H144" s="115"/>
      <c r="I144" s="34"/>
      <c r="J144" s="116"/>
      <c r="K144" s="115"/>
      <c r="L144" s="115"/>
      <c r="M144" s="34"/>
      <c r="N144" s="34"/>
      <c r="O144" s="34"/>
      <c r="P144" s="34"/>
      <c r="Q144" s="34"/>
      <c r="R144" s="34"/>
      <c r="S144" s="34"/>
      <c r="T144" s="34"/>
      <c r="U144" s="34"/>
      <c r="V144" s="34"/>
      <c r="W144" s="34"/>
      <c r="X144" s="34"/>
      <c r="Y144" s="34"/>
    </row>
    <row r="145" spans="2:25" s="13" customFormat="1" x14ac:dyDescent="0.2">
      <c r="B145" s="34"/>
      <c r="C145" s="34"/>
      <c r="D145" s="34"/>
      <c r="E145" s="115"/>
      <c r="F145" s="115"/>
      <c r="G145" s="115"/>
      <c r="H145" s="115"/>
      <c r="I145" s="34"/>
      <c r="J145" s="116"/>
      <c r="K145" s="115"/>
      <c r="L145" s="115"/>
      <c r="M145" s="34"/>
      <c r="N145" s="34"/>
      <c r="O145" s="34"/>
      <c r="P145" s="34"/>
      <c r="Q145" s="34"/>
      <c r="R145" s="34"/>
      <c r="S145" s="34"/>
      <c r="T145" s="34"/>
      <c r="U145" s="34"/>
      <c r="V145" s="34"/>
      <c r="W145" s="34"/>
      <c r="X145" s="34"/>
      <c r="Y145" s="34"/>
    </row>
    <row r="146" spans="2:25" s="13" customFormat="1" x14ac:dyDescent="0.2">
      <c r="B146" s="34"/>
      <c r="C146" s="34"/>
      <c r="D146" s="34"/>
      <c r="E146" s="115"/>
      <c r="F146" s="115"/>
      <c r="G146" s="115"/>
      <c r="H146" s="115"/>
      <c r="I146" s="34"/>
      <c r="J146" s="116"/>
      <c r="K146" s="115"/>
      <c r="L146" s="115"/>
      <c r="M146" s="34"/>
      <c r="N146" s="34"/>
      <c r="O146" s="34"/>
      <c r="P146" s="34"/>
      <c r="Q146" s="34"/>
      <c r="R146" s="34"/>
      <c r="S146" s="34"/>
      <c r="T146" s="34"/>
      <c r="U146" s="34"/>
      <c r="V146" s="34"/>
      <c r="W146" s="34"/>
      <c r="X146" s="34"/>
      <c r="Y146" s="34"/>
    </row>
    <row r="147" spans="2:25" s="13" customFormat="1" x14ac:dyDescent="0.2">
      <c r="B147" s="34"/>
      <c r="C147" s="34"/>
      <c r="D147" s="34"/>
      <c r="E147" s="115"/>
      <c r="F147" s="115"/>
      <c r="G147" s="115"/>
      <c r="H147" s="115"/>
      <c r="I147" s="34"/>
      <c r="J147" s="116"/>
      <c r="K147" s="115"/>
      <c r="L147" s="115"/>
      <c r="M147" s="34"/>
      <c r="N147" s="34"/>
      <c r="O147" s="34"/>
      <c r="P147" s="34"/>
      <c r="Q147" s="34"/>
      <c r="R147" s="34"/>
      <c r="S147" s="34"/>
      <c r="T147" s="34"/>
      <c r="U147" s="34"/>
      <c r="V147" s="34"/>
      <c r="W147" s="34"/>
      <c r="X147" s="34"/>
      <c r="Y147" s="34"/>
    </row>
    <row r="148" spans="2:25" s="13" customFormat="1" x14ac:dyDescent="0.2">
      <c r="B148" s="34"/>
      <c r="C148" s="34"/>
      <c r="D148" s="34"/>
      <c r="E148" s="115"/>
      <c r="F148" s="115"/>
      <c r="G148" s="115"/>
      <c r="H148" s="115"/>
      <c r="I148" s="34"/>
      <c r="J148" s="116"/>
      <c r="K148" s="115"/>
      <c r="L148" s="115"/>
      <c r="M148" s="34"/>
      <c r="N148" s="34"/>
      <c r="O148" s="34"/>
      <c r="P148" s="34"/>
      <c r="Q148" s="34"/>
      <c r="R148" s="34"/>
      <c r="S148" s="34"/>
      <c r="T148" s="34"/>
      <c r="U148" s="34"/>
      <c r="V148" s="34"/>
      <c r="W148" s="34"/>
      <c r="X148" s="34"/>
      <c r="Y148" s="34"/>
    </row>
    <row r="149" spans="2:25" s="13" customFormat="1" x14ac:dyDescent="0.2">
      <c r="B149" s="34"/>
      <c r="C149" s="34"/>
      <c r="D149" s="34"/>
      <c r="E149" s="115"/>
      <c r="F149" s="115"/>
      <c r="G149" s="115"/>
      <c r="H149" s="115"/>
      <c r="I149" s="34"/>
      <c r="J149" s="116"/>
      <c r="K149" s="115"/>
      <c r="L149" s="115"/>
      <c r="M149" s="34"/>
      <c r="N149" s="34"/>
      <c r="O149" s="34"/>
      <c r="P149" s="34"/>
      <c r="Q149" s="34"/>
      <c r="R149" s="34"/>
      <c r="S149" s="34"/>
      <c r="T149" s="34"/>
      <c r="U149" s="34"/>
      <c r="V149" s="34"/>
      <c r="W149" s="34"/>
      <c r="X149" s="34"/>
      <c r="Y149" s="34"/>
    </row>
    <row r="150" spans="2:25" s="13" customFormat="1" x14ac:dyDescent="0.2">
      <c r="B150" s="34"/>
      <c r="C150" s="34"/>
      <c r="D150" s="34"/>
      <c r="E150" s="115"/>
      <c r="F150" s="115"/>
      <c r="G150" s="115"/>
      <c r="H150" s="115"/>
      <c r="I150" s="34"/>
      <c r="J150" s="116"/>
      <c r="K150" s="115"/>
      <c r="L150" s="115"/>
      <c r="M150" s="34"/>
      <c r="N150" s="34"/>
      <c r="O150" s="34"/>
      <c r="P150" s="34"/>
      <c r="Q150" s="34"/>
      <c r="R150" s="34"/>
      <c r="S150" s="34"/>
      <c r="T150" s="34"/>
      <c r="U150" s="34"/>
      <c r="V150" s="34"/>
      <c r="W150" s="34"/>
      <c r="X150" s="34"/>
      <c r="Y150" s="34"/>
    </row>
    <row r="151" spans="2:25" s="13" customFormat="1" x14ac:dyDescent="0.2">
      <c r="B151" s="34"/>
      <c r="C151" s="34"/>
      <c r="D151" s="34"/>
      <c r="E151" s="115"/>
      <c r="F151" s="115"/>
      <c r="G151" s="115"/>
      <c r="H151" s="115"/>
      <c r="I151" s="34"/>
      <c r="J151" s="116"/>
      <c r="K151" s="115"/>
      <c r="L151" s="115"/>
      <c r="M151" s="34"/>
      <c r="N151" s="34"/>
      <c r="O151" s="34"/>
      <c r="P151" s="34"/>
      <c r="Q151" s="34"/>
      <c r="R151" s="34"/>
      <c r="S151" s="34"/>
      <c r="T151" s="34"/>
      <c r="U151" s="34"/>
      <c r="V151" s="34"/>
      <c r="W151" s="34"/>
      <c r="X151" s="34"/>
      <c r="Y151" s="34"/>
    </row>
    <row r="152" spans="2:25" s="13" customFormat="1" x14ac:dyDescent="0.2">
      <c r="B152" s="34"/>
      <c r="C152" s="34"/>
      <c r="D152" s="34"/>
      <c r="E152" s="115"/>
      <c r="F152" s="115"/>
      <c r="G152" s="115"/>
      <c r="H152" s="115"/>
      <c r="I152" s="34"/>
      <c r="J152" s="116"/>
      <c r="K152" s="115"/>
      <c r="L152" s="115"/>
      <c r="M152" s="34"/>
      <c r="N152" s="34"/>
      <c r="O152" s="34"/>
      <c r="P152" s="34"/>
      <c r="Q152" s="34"/>
      <c r="R152" s="34"/>
      <c r="S152" s="34"/>
      <c r="T152" s="34"/>
      <c r="U152" s="34"/>
      <c r="V152" s="34"/>
      <c r="W152" s="34"/>
      <c r="X152" s="34"/>
      <c r="Y152" s="34"/>
    </row>
    <row r="153" spans="2:25" s="13" customFormat="1" x14ac:dyDescent="0.2">
      <c r="B153" s="34"/>
      <c r="C153" s="34"/>
      <c r="D153" s="34"/>
      <c r="E153" s="115"/>
      <c r="F153" s="115"/>
      <c r="G153" s="115"/>
      <c r="H153" s="115"/>
      <c r="I153" s="34"/>
      <c r="J153" s="116"/>
      <c r="K153" s="115"/>
      <c r="L153" s="115"/>
      <c r="M153" s="34"/>
      <c r="N153" s="34"/>
      <c r="O153" s="34"/>
      <c r="P153" s="34"/>
      <c r="Q153" s="34"/>
      <c r="R153" s="34"/>
      <c r="S153" s="34"/>
      <c r="T153" s="34"/>
      <c r="U153" s="34"/>
      <c r="V153" s="34"/>
      <c r="W153" s="34"/>
      <c r="X153" s="34"/>
      <c r="Y153" s="34"/>
    </row>
    <row r="154" spans="2:25" s="13" customFormat="1" x14ac:dyDescent="0.2">
      <c r="B154" s="34"/>
      <c r="C154" s="34"/>
      <c r="D154" s="34"/>
      <c r="E154" s="115"/>
      <c r="F154" s="115"/>
      <c r="G154" s="115"/>
      <c r="H154" s="115"/>
      <c r="I154" s="34"/>
      <c r="J154" s="116"/>
      <c r="K154" s="115"/>
      <c r="L154" s="115"/>
      <c r="M154" s="34"/>
      <c r="N154" s="34"/>
      <c r="O154" s="34"/>
      <c r="P154" s="34"/>
      <c r="Q154" s="34"/>
      <c r="R154" s="34"/>
      <c r="S154" s="34"/>
      <c r="T154" s="34"/>
      <c r="U154" s="34"/>
      <c r="V154" s="34"/>
      <c r="W154" s="34"/>
      <c r="X154" s="34"/>
      <c r="Y154" s="34"/>
    </row>
    <row r="155" spans="2:25" s="13" customFormat="1" x14ac:dyDescent="0.2">
      <c r="B155" s="34"/>
      <c r="C155" s="34"/>
      <c r="D155" s="34"/>
      <c r="E155" s="115"/>
      <c r="F155" s="115"/>
      <c r="G155" s="115"/>
      <c r="H155" s="115"/>
      <c r="I155" s="34"/>
      <c r="J155" s="116"/>
      <c r="K155" s="115"/>
      <c r="L155" s="115"/>
      <c r="M155" s="34"/>
      <c r="N155" s="34"/>
      <c r="O155" s="34"/>
      <c r="P155" s="34"/>
      <c r="Q155" s="34"/>
      <c r="R155" s="34"/>
      <c r="S155" s="34"/>
      <c r="T155" s="34"/>
      <c r="U155" s="34"/>
      <c r="V155" s="34"/>
      <c r="W155" s="34"/>
      <c r="X155" s="34"/>
      <c r="Y155" s="34"/>
    </row>
    <row r="156" spans="2:25" s="13" customFormat="1" x14ac:dyDescent="0.2">
      <c r="B156" s="34"/>
      <c r="C156" s="34"/>
      <c r="D156" s="34"/>
      <c r="E156" s="115"/>
      <c r="F156" s="115"/>
      <c r="G156" s="115"/>
      <c r="H156" s="115"/>
      <c r="I156" s="34"/>
      <c r="J156" s="116"/>
      <c r="K156" s="115"/>
      <c r="L156" s="115"/>
      <c r="M156" s="34"/>
      <c r="N156" s="34"/>
      <c r="O156" s="34"/>
      <c r="P156" s="34"/>
      <c r="Q156" s="34"/>
      <c r="R156" s="34"/>
      <c r="S156" s="34"/>
      <c r="T156" s="34"/>
      <c r="U156" s="34"/>
      <c r="V156" s="34"/>
      <c r="W156" s="34"/>
      <c r="X156" s="34"/>
      <c r="Y156" s="34"/>
    </row>
    <row r="157" spans="2:25" s="13" customFormat="1" x14ac:dyDescent="0.2">
      <c r="B157" s="34"/>
      <c r="C157" s="34"/>
      <c r="D157" s="34"/>
      <c r="E157" s="115"/>
      <c r="F157" s="115"/>
      <c r="G157" s="115"/>
      <c r="H157" s="115"/>
      <c r="I157" s="34"/>
      <c r="J157" s="116"/>
      <c r="K157" s="115"/>
      <c r="L157" s="115"/>
      <c r="M157" s="34"/>
      <c r="N157" s="34"/>
      <c r="O157" s="34"/>
      <c r="P157" s="34"/>
      <c r="Q157" s="34"/>
      <c r="R157" s="34"/>
      <c r="S157" s="34"/>
      <c r="T157" s="34"/>
      <c r="U157" s="34"/>
      <c r="V157" s="34"/>
      <c r="W157" s="34"/>
      <c r="X157" s="34"/>
      <c r="Y157" s="34"/>
    </row>
  </sheetData>
  <mergeCells count="210">
    <mergeCell ref="X73:X80"/>
    <mergeCell ref="Y73:Y80"/>
    <mergeCell ref="D23:D28"/>
    <mergeCell ref="C9:C40"/>
    <mergeCell ref="E49:E54"/>
    <mergeCell ref="F49:F54"/>
    <mergeCell ref="G49:G54"/>
    <mergeCell ref="H49:H54"/>
    <mergeCell ref="I49:I54"/>
    <mergeCell ref="J51:J52"/>
    <mergeCell ref="D49:D54"/>
    <mergeCell ref="G41:G48"/>
    <mergeCell ref="H41:H48"/>
    <mergeCell ref="I41:I48"/>
    <mergeCell ref="J33:J34"/>
    <mergeCell ref="G23:G24"/>
    <mergeCell ref="H23:H24"/>
    <mergeCell ref="H11:H12"/>
    <mergeCell ref="H13:H14"/>
    <mergeCell ref="H15:H16"/>
    <mergeCell ref="E23:E28"/>
    <mergeCell ref="C69:C80"/>
    <mergeCell ref="D69:D80"/>
    <mergeCell ref="Y61:Y68"/>
    <mergeCell ref="AA55:AA60"/>
    <mergeCell ref="AC69:AC70"/>
    <mergeCell ref="J79:J80"/>
    <mergeCell ref="I69:I72"/>
    <mergeCell ref="V69:V72"/>
    <mergeCell ref="W69:W72"/>
    <mergeCell ref="X69:X72"/>
    <mergeCell ref="Y69:Y72"/>
    <mergeCell ref="I73:I80"/>
    <mergeCell ref="AC55:AC60"/>
    <mergeCell ref="J57:J58"/>
    <mergeCell ref="J59:J60"/>
    <mergeCell ref="X55:X60"/>
    <mergeCell ref="Y55:Y60"/>
    <mergeCell ref="J69:J70"/>
    <mergeCell ref="J71:J72"/>
    <mergeCell ref="AA69:AA72"/>
    <mergeCell ref="AA73:AA74"/>
    <mergeCell ref="AA75:AA76"/>
    <mergeCell ref="AA77:AA80"/>
    <mergeCell ref="V73:V80"/>
    <mergeCell ref="J73:J74"/>
    <mergeCell ref="J75:J76"/>
    <mergeCell ref="AA61:AA68"/>
    <mergeCell ref="AC61:AC68"/>
    <mergeCell ref="J63:J64"/>
    <mergeCell ref="J65:J66"/>
    <mergeCell ref="J67:J68"/>
    <mergeCell ref="H61:H68"/>
    <mergeCell ref="I61:I68"/>
    <mergeCell ref="J61:J62"/>
    <mergeCell ref="V61:V68"/>
    <mergeCell ref="W61:W68"/>
    <mergeCell ref="X61:X68"/>
    <mergeCell ref="J77:J78"/>
    <mergeCell ref="E61:E68"/>
    <mergeCell ref="F61:F68"/>
    <mergeCell ref="G61:G68"/>
    <mergeCell ref="I55:I60"/>
    <mergeCell ref="J55:J56"/>
    <mergeCell ref="V55:V60"/>
    <mergeCell ref="W55:W60"/>
    <mergeCell ref="C55:C60"/>
    <mergeCell ref="D55:D60"/>
    <mergeCell ref="E55:E60"/>
    <mergeCell ref="F55:F60"/>
    <mergeCell ref="G55:G60"/>
    <mergeCell ref="H55:H60"/>
    <mergeCell ref="E69:E72"/>
    <mergeCell ref="F69:F72"/>
    <mergeCell ref="G69:G72"/>
    <mergeCell ref="H69:H72"/>
    <mergeCell ref="W73:W80"/>
    <mergeCell ref="W33:W40"/>
    <mergeCell ref="X33:X40"/>
    <mergeCell ref="Y33:Y40"/>
    <mergeCell ref="AA33:AA54"/>
    <mergeCell ref="J41:J42"/>
    <mergeCell ref="V41:V48"/>
    <mergeCell ref="W41:W48"/>
    <mergeCell ref="J53:J54"/>
    <mergeCell ref="V53:V54"/>
    <mergeCell ref="W53:W54"/>
    <mergeCell ref="X53:X54"/>
    <mergeCell ref="Y53:Y54"/>
    <mergeCell ref="Y41:Y48"/>
    <mergeCell ref="J43:J44"/>
    <mergeCell ref="J45:J46"/>
    <mergeCell ref="J47:J48"/>
    <mergeCell ref="J49:J50"/>
    <mergeCell ref="X41:X48"/>
    <mergeCell ref="AC29:AC32"/>
    <mergeCell ref="J31:J32"/>
    <mergeCell ref="D33:D40"/>
    <mergeCell ref="E33:E40"/>
    <mergeCell ref="F33:F40"/>
    <mergeCell ref="G33:G40"/>
    <mergeCell ref="H33:H40"/>
    <mergeCell ref="I33:I40"/>
    <mergeCell ref="H29:H32"/>
    <mergeCell ref="I29:I32"/>
    <mergeCell ref="J29:J30"/>
    <mergeCell ref="V29:V32"/>
    <mergeCell ref="W29:W32"/>
    <mergeCell ref="X29:X32"/>
    <mergeCell ref="AC33:AC40"/>
    <mergeCell ref="J35:J36"/>
    <mergeCell ref="J37:J38"/>
    <mergeCell ref="J39:J40"/>
    <mergeCell ref="D29:D32"/>
    <mergeCell ref="E29:E32"/>
    <mergeCell ref="F29:F32"/>
    <mergeCell ref="G29:G32"/>
    <mergeCell ref="Y29:Y32"/>
    <mergeCell ref="V33:V40"/>
    <mergeCell ref="J27:J28"/>
    <mergeCell ref="G25:G28"/>
    <mergeCell ref="H25:H28"/>
    <mergeCell ref="F23:F28"/>
    <mergeCell ref="AA29:AA32"/>
    <mergeCell ref="J23:J24"/>
    <mergeCell ref="I23:I24"/>
    <mergeCell ref="AA23:AA28"/>
    <mergeCell ref="V23:V28"/>
    <mergeCell ref="W23:W28"/>
    <mergeCell ref="X23:X28"/>
    <mergeCell ref="Y23:Y28"/>
    <mergeCell ref="AC17:AC22"/>
    <mergeCell ref="J19:J20"/>
    <mergeCell ref="J21:J22"/>
    <mergeCell ref="D17:D22"/>
    <mergeCell ref="E17:E22"/>
    <mergeCell ref="F17:F22"/>
    <mergeCell ref="G17:G22"/>
    <mergeCell ref="H17:H22"/>
    <mergeCell ref="I17:I22"/>
    <mergeCell ref="V11:V16"/>
    <mergeCell ref="W11:W16"/>
    <mergeCell ref="X11:X16"/>
    <mergeCell ref="Y11:Y16"/>
    <mergeCell ref="AA11:AA22"/>
    <mergeCell ref="J13:J14"/>
    <mergeCell ref="J15:J16"/>
    <mergeCell ref="J17:J18"/>
    <mergeCell ref="V17:V22"/>
    <mergeCell ref="W17:W22"/>
    <mergeCell ref="X17:X22"/>
    <mergeCell ref="Y17:Y22"/>
    <mergeCell ref="AD3:AD8"/>
    <mergeCell ref="J5:J6"/>
    <mergeCell ref="J7:J8"/>
    <mergeCell ref="D9:D10"/>
    <mergeCell ref="E9:E10"/>
    <mergeCell ref="F9:F10"/>
    <mergeCell ref="G9:G10"/>
    <mergeCell ref="H9:H10"/>
    <mergeCell ref="I9:I10"/>
    <mergeCell ref="X3:X8"/>
    <mergeCell ref="Y3:Y8"/>
    <mergeCell ref="Z3:Z80"/>
    <mergeCell ref="AA3:AA8"/>
    <mergeCell ref="AB3:AB80"/>
    <mergeCell ref="AC3:AC8"/>
    <mergeCell ref="AC9:AC10"/>
    <mergeCell ref="AC11:AC16"/>
    <mergeCell ref="AC25:AC28"/>
    <mergeCell ref="G3:G8"/>
    <mergeCell ref="D11:D16"/>
    <mergeCell ref="E11:E16"/>
    <mergeCell ref="F11:F16"/>
    <mergeCell ref="V3:V8"/>
    <mergeCell ref="W3:W8"/>
    <mergeCell ref="B1:C1"/>
    <mergeCell ref="E1:AB1"/>
    <mergeCell ref="AC1:AC2"/>
    <mergeCell ref="K2:L2"/>
    <mergeCell ref="X9:X10"/>
    <mergeCell ref="Y9:Y10"/>
    <mergeCell ref="AA9:AA10"/>
    <mergeCell ref="J9:J10"/>
    <mergeCell ref="V9:V10"/>
    <mergeCell ref="W9:W10"/>
    <mergeCell ref="A3:A80"/>
    <mergeCell ref="B3:B80"/>
    <mergeCell ref="C3:C8"/>
    <mergeCell ref="D3:D8"/>
    <mergeCell ref="E3:E8"/>
    <mergeCell ref="F3:F8"/>
    <mergeCell ref="H3:H8"/>
    <mergeCell ref="I3:I8"/>
    <mergeCell ref="J3:J4"/>
    <mergeCell ref="G11:G16"/>
    <mergeCell ref="I11:I16"/>
    <mergeCell ref="J11:J12"/>
    <mergeCell ref="I25:I28"/>
    <mergeCell ref="J25:J26"/>
    <mergeCell ref="C41:C54"/>
    <mergeCell ref="D41:D48"/>
    <mergeCell ref="E41:E48"/>
    <mergeCell ref="F41:F48"/>
    <mergeCell ref="E73:E80"/>
    <mergeCell ref="F73:F80"/>
    <mergeCell ref="G73:G80"/>
    <mergeCell ref="H73:H80"/>
    <mergeCell ref="C61:C68"/>
    <mergeCell ref="D61:D68"/>
  </mergeCells>
  <conditionalFormatting sqref="Q81:T81">
    <cfRule type="iconSet" priority="2">
      <iconSet iconSet="3Symbols">
        <cfvo type="percent" val="0"/>
        <cfvo type="percent" val="33"/>
        <cfvo type="percent" val="67"/>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F2FD-6E1A-445F-98DB-12C51DAC81F5}">
  <sheetPr>
    <tabColor theme="0"/>
  </sheetPr>
  <dimension ref="A1:AT168"/>
  <sheetViews>
    <sheetView zoomScale="70" zoomScaleNormal="70" workbookViewId="0">
      <pane xSplit="6" ySplit="2" topLeftCell="K3" activePane="bottomRight" state="frozen"/>
      <selection pane="topRight" activeCell="G1" sqref="G1"/>
      <selection pane="bottomLeft" activeCell="A3" sqref="A3"/>
      <selection pane="bottomRight" activeCell="AJ11" sqref="AJ11"/>
    </sheetView>
  </sheetViews>
  <sheetFormatPr baseColWidth="10" defaultColWidth="9.140625" defaultRowHeight="15" x14ac:dyDescent="0.25"/>
  <cols>
    <col min="1" max="1" width="10.85546875" customWidth="1"/>
    <col min="2" max="2" width="16.28515625" customWidth="1"/>
    <col min="3" max="3" width="14.7109375" customWidth="1"/>
    <col min="4" max="4" width="24.85546875" customWidth="1"/>
    <col min="5" max="5" width="28" customWidth="1"/>
    <col min="6" max="6" width="9.28515625" customWidth="1"/>
    <col min="7" max="7" width="15.5703125" customWidth="1"/>
    <col min="8" max="8" width="11.7109375" customWidth="1"/>
    <col min="9" max="9" width="8.7109375" customWidth="1"/>
    <col min="10" max="10" width="42.7109375" customWidth="1"/>
    <col min="11" max="11" width="9.7109375" customWidth="1"/>
    <col min="12" max="12" width="7.42578125" customWidth="1"/>
    <col min="13" max="13" width="14.7109375" customWidth="1"/>
    <col min="14" max="14" width="9.7109375" customWidth="1"/>
    <col min="15" max="15" width="8.7109375" customWidth="1"/>
    <col min="16" max="16" width="10.85546875" customWidth="1"/>
    <col min="17" max="17" width="12.5703125" style="8" customWidth="1"/>
    <col min="18" max="18" width="14.28515625" style="8" customWidth="1"/>
    <col min="19" max="19" width="7" style="8" customWidth="1"/>
    <col min="20" max="20" width="8.140625" style="8" customWidth="1"/>
    <col min="21" max="21" width="7.7109375" style="8" customWidth="1"/>
    <col min="22" max="22" width="9.28515625" style="8" customWidth="1"/>
    <col min="23" max="23" width="14.28515625" style="8" customWidth="1"/>
    <col min="24" max="24" width="16.85546875" style="8" customWidth="1"/>
    <col min="25" max="25" width="10" style="8" customWidth="1"/>
    <col min="26" max="26" width="11.85546875" style="14" customWidth="1"/>
    <col min="27" max="27" width="16.28515625" style="14" customWidth="1"/>
    <col min="28" max="28" width="14.28515625" style="14" customWidth="1"/>
    <col min="29" max="46" width="9.140625" style="14"/>
  </cols>
  <sheetData>
    <row r="1" spans="1:46" ht="33.75" customHeight="1" x14ac:dyDescent="0.25">
      <c r="A1" s="19" t="s">
        <v>0</v>
      </c>
      <c r="B1" s="733" t="s">
        <v>1</v>
      </c>
      <c r="C1" s="733"/>
      <c r="D1" s="19" t="s">
        <v>24</v>
      </c>
      <c r="E1" s="734">
        <v>2025</v>
      </c>
      <c r="F1" s="734"/>
      <c r="G1" s="734"/>
      <c r="H1" s="734"/>
      <c r="I1" s="734"/>
      <c r="J1" s="734"/>
      <c r="K1" s="734"/>
      <c r="L1" s="734"/>
      <c r="M1" s="734"/>
      <c r="N1" s="734"/>
      <c r="O1" s="734"/>
      <c r="P1" s="734"/>
      <c r="Q1" s="734"/>
      <c r="R1" s="734"/>
      <c r="S1" s="734"/>
      <c r="T1" s="734"/>
      <c r="U1" s="734"/>
      <c r="V1" s="734"/>
      <c r="W1" s="734"/>
      <c r="X1" s="734"/>
      <c r="Y1" s="734"/>
      <c r="Z1" s="734"/>
      <c r="AA1" s="734"/>
      <c r="AB1" s="735"/>
    </row>
    <row r="2" spans="1:46" s="12" customFormat="1" ht="58.5" customHeight="1" x14ac:dyDescent="0.2">
      <c r="A2" s="21" t="s">
        <v>2</v>
      </c>
      <c r="B2" s="21" t="s">
        <v>3</v>
      </c>
      <c r="C2" s="21" t="s">
        <v>25</v>
      </c>
      <c r="D2" s="20" t="s">
        <v>4</v>
      </c>
      <c r="E2" s="65" t="s">
        <v>416</v>
      </c>
      <c r="F2" s="364" t="s">
        <v>5</v>
      </c>
      <c r="G2" s="289" t="s">
        <v>6</v>
      </c>
      <c r="H2" s="289" t="s">
        <v>7</v>
      </c>
      <c r="I2" s="22" t="s">
        <v>8</v>
      </c>
      <c r="J2" s="289" t="s">
        <v>9</v>
      </c>
      <c r="K2" s="736" t="s">
        <v>10</v>
      </c>
      <c r="L2" s="736"/>
      <c r="M2" s="23">
        <v>45717</v>
      </c>
      <c r="N2" s="23">
        <v>45809</v>
      </c>
      <c r="O2" s="23">
        <v>45901</v>
      </c>
      <c r="P2" s="23">
        <v>45992</v>
      </c>
      <c r="Q2" s="44" t="s">
        <v>11</v>
      </c>
      <c r="R2" s="44" t="s">
        <v>12</v>
      </c>
      <c r="S2" s="44" t="s">
        <v>13</v>
      </c>
      <c r="T2" s="44" t="s">
        <v>14</v>
      </c>
      <c r="U2" s="44" t="s">
        <v>15</v>
      </c>
      <c r="V2" s="44" t="s">
        <v>16</v>
      </c>
      <c r="W2" s="44" t="s">
        <v>17</v>
      </c>
      <c r="X2" s="44" t="s">
        <v>18</v>
      </c>
      <c r="Y2" s="44" t="s">
        <v>19</v>
      </c>
      <c r="Z2" s="28" t="s">
        <v>26</v>
      </c>
      <c r="AA2" s="29" t="s">
        <v>20</v>
      </c>
      <c r="AB2" s="30" t="s">
        <v>21</v>
      </c>
      <c r="AC2" s="15"/>
      <c r="AD2" s="15"/>
      <c r="AE2" s="15"/>
      <c r="AF2" s="15"/>
      <c r="AG2" s="15"/>
      <c r="AH2" s="15"/>
      <c r="AI2" s="15"/>
      <c r="AJ2" s="15"/>
      <c r="AK2" s="15"/>
      <c r="AL2" s="15"/>
      <c r="AM2" s="15"/>
      <c r="AN2" s="15"/>
      <c r="AO2" s="15"/>
      <c r="AP2" s="15"/>
      <c r="AQ2" s="15"/>
      <c r="AR2" s="15"/>
      <c r="AS2" s="15"/>
      <c r="AT2" s="15"/>
    </row>
    <row r="3" spans="1:46" s="12" customFormat="1" ht="28.9" customHeight="1" x14ac:dyDescent="0.2">
      <c r="A3" s="755" t="s">
        <v>104</v>
      </c>
      <c r="B3" s="758" t="s">
        <v>1114</v>
      </c>
      <c r="C3" s="721" t="s">
        <v>106</v>
      </c>
      <c r="D3" s="721" t="s">
        <v>27</v>
      </c>
      <c r="E3" s="761" t="s">
        <v>982</v>
      </c>
      <c r="F3" s="763">
        <v>14</v>
      </c>
      <c r="G3" s="739" t="s">
        <v>1169</v>
      </c>
      <c r="H3" s="739" t="s">
        <v>1170</v>
      </c>
      <c r="I3" s="771">
        <v>0</v>
      </c>
      <c r="J3" s="737" t="s">
        <v>1171</v>
      </c>
      <c r="K3" s="429">
        <v>0.6</v>
      </c>
      <c r="L3" s="24" t="s">
        <v>22</v>
      </c>
      <c r="M3" s="25">
        <v>0.05</v>
      </c>
      <c r="N3" s="25">
        <v>0.25</v>
      </c>
      <c r="O3" s="25">
        <v>0.5</v>
      </c>
      <c r="P3" s="25">
        <v>1</v>
      </c>
      <c r="Q3" s="6">
        <f t="shared" ref="Q3:Q34" si="0">+SUM(M3:M3)*K3</f>
        <v>0.03</v>
      </c>
      <c r="R3" s="6">
        <f t="shared" ref="R3:R34" si="1">+SUM(N3:N3)*K3</f>
        <v>0.15</v>
      </c>
      <c r="S3" s="6">
        <f t="shared" ref="S3:S37" si="2">+SUM(O3:O3)*K3</f>
        <v>0.3</v>
      </c>
      <c r="T3" s="6">
        <f t="shared" ref="T3:T34" si="3">+SUM(P3:P3)*K3</f>
        <v>0.6</v>
      </c>
      <c r="U3" s="45">
        <f t="shared" ref="U3:U34" si="4">+MAX(Q3:T3)</f>
        <v>0.6</v>
      </c>
      <c r="V3" s="576">
        <f>+Q4+Q6+Q10</f>
        <v>0</v>
      </c>
      <c r="W3" s="576">
        <f>+R4+R6</f>
        <v>0</v>
      </c>
      <c r="X3" s="576">
        <f>+S4+S6</f>
        <v>0</v>
      </c>
      <c r="Y3" s="576">
        <f>+T4+T6+T10</f>
        <v>0</v>
      </c>
      <c r="Z3" s="775" t="s">
        <v>981</v>
      </c>
      <c r="AA3" s="775" t="s">
        <v>981</v>
      </c>
      <c r="AB3" s="741" t="s">
        <v>109</v>
      </c>
      <c r="AC3" s="15"/>
      <c r="AD3" s="15"/>
      <c r="AE3" s="15"/>
      <c r="AF3" s="15"/>
      <c r="AG3" s="15"/>
      <c r="AH3" s="15"/>
      <c r="AI3" s="15"/>
      <c r="AJ3" s="15"/>
      <c r="AK3" s="15"/>
      <c r="AL3" s="15"/>
      <c r="AM3" s="15"/>
      <c r="AN3" s="15"/>
      <c r="AO3" s="15"/>
      <c r="AP3" s="15"/>
      <c r="AQ3" s="15"/>
      <c r="AR3" s="15"/>
      <c r="AS3" s="15"/>
      <c r="AT3" s="15"/>
    </row>
    <row r="4" spans="1:46" s="12" customFormat="1" ht="23.45" customHeight="1" x14ac:dyDescent="0.2">
      <c r="A4" s="756"/>
      <c r="B4" s="759"/>
      <c r="C4" s="692"/>
      <c r="D4" s="692"/>
      <c r="E4" s="762"/>
      <c r="F4" s="764"/>
      <c r="G4" s="740"/>
      <c r="H4" s="740"/>
      <c r="I4" s="772"/>
      <c r="J4" s="744"/>
      <c r="K4" s="430">
        <v>0.6</v>
      </c>
      <c r="L4" s="54" t="s">
        <v>23</v>
      </c>
      <c r="M4" s="26">
        <v>0</v>
      </c>
      <c r="N4" s="26">
        <v>0</v>
      </c>
      <c r="O4" s="26">
        <v>0</v>
      </c>
      <c r="P4" s="26">
        <v>0</v>
      </c>
      <c r="Q4" s="51">
        <f t="shared" si="0"/>
        <v>0</v>
      </c>
      <c r="R4" s="51">
        <f t="shared" si="1"/>
        <v>0</v>
      </c>
      <c r="S4" s="51">
        <f t="shared" si="2"/>
        <v>0</v>
      </c>
      <c r="T4" s="51">
        <f t="shared" si="3"/>
        <v>0</v>
      </c>
      <c r="U4" s="52">
        <f t="shared" si="4"/>
        <v>0</v>
      </c>
      <c r="V4" s="577"/>
      <c r="W4" s="577"/>
      <c r="X4" s="577"/>
      <c r="Y4" s="577"/>
      <c r="Z4" s="776"/>
      <c r="AA4" s="776"/>
      <c r="AB4" s="742"/>
      <c r="AC4" s="15"/>
      <c r="AD4" s="15"/>
      <c r="AE4" s="15"/>
      <c r="AF4" s="15"/>
      <c r="AG4" s="15"/>
      <c r="AH4" s="15"/>
      <c r="AI4" s="15"/>
      <c r="AJ4" s="15"/>
      <c r="AK4" s="15"/>
      <c r="AL4" s="15"/>
      <c r="AM4" s="15"/>
      <c r="AN4" s="15"/>
      <c r="AO4" s="15"/>
      <c r="AP4" s="15"/>
      <c r="AQ4" s="15"/>
      <c r="AR4" s="15"/>
      <c r="AS4" s="15"/>
      <c r="AT4" s="15"/>
    </row>
    <row r="5" spans="1:46" s="12" customFormat="1" ht="22.9" customHeight="1" x14ac:dyDescent="0.2">
      <c r="A5" s="756"/>
      <c r="B5" s="759"/>
      <c r="C5" s="692"/>
      <c r="D5" s="692"/>
      <c r="E5" s="762"/>
      <c r="F5" s="764"/>
      <c r="G5" s="740"/>
      <c r="H5" s="740"/>
      <c r="I5" s="772"/>
      <c r="J5" s="737" t="s">
        <v>1172</v>
      </c>
      <c r="K5" s="429">
        <v>0.4</v>
      </c>
      <c r="L5" s="24" t="s">
        <v>22</v>
      </c>
      <c r="M5" s="428">
        <v>0</v>
      </c>
      <c r="N5" s="428">
        <v>0.1</v>
      </c>
      <c r="O5" s="428">
        <v>0.5</v>
      </c>
      <c r="P5" s="428">
        <v>1</v>
      </c>
      <c r="Q5" s="6">
        <f t="shared" si="0"/>
        <v>0</v>
      </c>
      <c r="R5" s="6">
        <f t="shared" si="1"/>
        <v>4.0000000000000008E-2</v>
      </c>
      <c r="S5" s="6">
        <f t="shared" si="2"/>
        <v>0.2</v>
      </c>
      <c r="T5" s="6">
        <f t="shared" si="3"/>
        <v>0.4</v>
      </c>
      <c r="U5" s="45">
        <f t="shared" si="4"/>
        <v>0.4</v>
      </c>
      <c r="V5" s="577"/>
      <c r="W5" s="577"/>
      <c r="X5" s="577"/>
      <c r="Y5" s="577"/>
      <c r="Z5" s="776"/>
      <c r="AA5" s="776"/>
      <c r="AB5" s="742"/>
      <c r="AC5" s="15"/>
      <c r="AD5" s="15"/>
      <c r="AE5" s="15"/>
      <c r="AF5" s="15"/>
      <c r="AG5" s="15"/>
      <c r="AH5" s="15"/>
      <c r="AI5" s="15"/>
      <c r="AJ5" s="15"/>
      <c r="AK5" s="15"/>
      <c r="AL5" s="15"/>
      <c r="AM5" s="15"/>
      <c r="AN5" s="15"/>
      <c r="AO5" s="15"/>
      <c r="AP5" s="15"/>
      <c r="AQ5" s="15"/>
      <c r="AR5" s="15"/>
      <c r="AS5" s="15"/>
      <c r="AT5" s="15"/>
    </row>
    <row r="6" spans="1:46" s="12" customFormat="1" ht="29.45" customHeight="1" x14ac:dyDescent="0.2">
      <c r="A6" s="756"/>
      <c r="B6" s="759"/>
      <c r="C6" s="692"/>
      <c r="D6" s="692"/>
      <c r="E6" s="762"/>
      <c r="F6" s="764"/>
      <c r="G6" s="740"/>
      <c r="H6" s="740"/>
      <c r="I6" s="772"/>
      <c r="J6" s="744"/>
      <c r="K6" s="430">
        <v>0.4</v>
      </c>
      <c r="L6" s="54" t="s">
        <v>23</v>
      </c>
      <c r="M6" s="26">
        <v>0</v>
      </c>
      <c r="N6" s="26">
        <v>0</v>
      </c>
      <c r="O6" s="26">
        <v>0</v>
      </c>
      <c r="P6" s="26">
        <v>0</v>
      </c>
      <c r="Q6" s="51">
        <f t="shared" si="0"/>
        <v>0</v>
      </c>
      <c r="R6" s="51">
        <f t="shared" si="1"/>
        <v>0</v>
      </c>
      <c r="S6" s="51">
        <f t="shared" si="2"/>
        <v>0</v>
      </c>
      <c r="T6" s="51">
        <f t="shared" si="3"/>
        <v>0</v>
      </c>
      <c r="U6" s="52">
        <f t="shared" si="4"/>
        <v>0</v>
      </c>
      <c r="V6" s="577"/>
      <c r="W6" s="577"/>
      <c r="X6" s="577"/>
      <c r="Y6" s="577"/>
      <c r="Z6" s="776"/>
      <c r="AA6" s="776"/>
      <c r="AB6" s="742"/>
      <c r="AC6" s="15"/>
      <c r="AD6" s="15"/>
      <c r="AE6" s="15"/>
      <c r="AF6" s="15"/>
      <c r="AG6" s="15"/>
      <c r="AH6" s="15"/>
      <c r="AI6" s="15"/>
      <c r="AJ6" s="15"/>
      <c r="AK6" s="15"/>
      <c r="AL6" s="15"/>
      <c r="AM6" s="15"/>
      <c r="AN6" s="15"/>
      <c r="AO6" s="15"/>
      <c r="AP6" s="15"/>
      <c r="AQ6" s="15"/>
      <c r="AR6" s="15"/>
      <c r="AS6" s="15"/>
      <c r="AT6" s="15"/>
    </row>
    <row r="7" spans="1:46" s="12" customFormat="1" ht="29.45" customHeight="1" x14ac:dyDescent="0.2">
      <c r="A7" s="756"/>
      <c r="B7" s="759"/>
      <c r="C7" s="692"/>
      <c r="D7" s="692"/>
      <c r="E7" s="691" t="s">
        <v>980</v>
      </c>
      <c r="F7" s="750">
        <v>15</v>
      </c>
      <c r="G7" s="739" t="s">
        <v>1173</v>
      </c>
      <c r="H7" s="767" t="s">
        <v>1174</v>
      </c>
      <c r="I7" s="768">
        <v>0</v>
      </c>
      <c r="J7" s="737" t="s">
        <v>1175</v>
      </c>
      <c r="K7" s="431">
        <v>0.6</v>
      </c>
      <c r="L7" s="24" t="s">
        <v>22</v>
      </c>
      <c r="M7" s="25">
        <v>0.05</v>
      </c>
      <c r="N7" s="25">
        <v>0.25</v>
      </c>
      <c r="O7" s="25">
        <v>0.5</v>
      </c>
      <c r="P7" s="25">
        <v>1</v>
      </c>
      <c r="Q7" s="6">
        <f t="shared" si="0"/>
        <v>0.03</v>
      </c>
      <c r="R7" s="6">
        <f t="shared" si="1"/>
        <v>0.15</v>
      </c>
      <c r="S7" s="6">
        <f t="shared" si="2"/>
        <v>0.3</v>
      </c>
      <c r="T7" s="6">
        <f t="shared" si="3"/>
        <v>0.6</v>
      </c>
      <c r="U7" s="45">
        <f t="shared" si="4"/>
        <v>0.6</v>
      </c>
      <c r="V7" s="576">
        <f>+Q10</f>
        <v>0</v>
      </c>
      <c r="W7" s="576">
        <f>+R10</f>
        <v>0</v>
      </c>
      <c r="X7" s="576">
        <f>+S10</f>
        <v>0</v>
      </c>
      <c r="Y7" s="576">
        <f>+T10</f>
        <v>0</v>
      </c>
      <c r="Z7" s="775" t="s">
        <v>981</v>
      </c>
      <c r="AA7" s="778" t="s">
        <v>981</v>
      </c>
      <c r="AB7" s="742"/>
      <c r="AC7" s="15"/>
      <c r="AD7" s="15"/>
      <c r="AE7" s="15"/>
      <c r="AF7" s="15"/>
      <c r="AG7" s="15"/>
      <c r="AH7" s="15"/>
      <c r="AI7" s="15"/>
      <c r="AJ7" s="15"/>
      <c r="AK7" s="15"/>
      <c r="AL7" s="15"/>
      <c r="AM7" s="15"/>
      <c r="AN7" s="15"/>
      <c r="AO7" s="15"/>
      <c r="AP7" s="15"/>
      <c r="AQ7" s="15"/>
      <c r="AR7" s="15"/>
      <c r="AS7" s="15"/>
      <c r="AT7" s="15"/>
    </row>
    <row r="8" spans="1:46" s="12" customFormat="1" ht="43.15" customHeight="1" x14ac:dyDescent="0.2">
      <c r="A8" s="756"/>
      <c r="B8" s="759"/>
      <c r="C8" s="692"/>
      <c r="D8" s="692"/>
      <c r="E8" s="691"/>
      <c r="F8" s="750"/>
      <c r="G8" s="740"/>
      <c r="H8" s="767"/>
      <c r="I8" s="768"/>
      <c r="J8" s="744"/>
      <c r="K8" s="430">
        <v>0.6</v>
      </c>
      <c r="L8" s="54" t="s">
        <v>23</v>
      </c>
      <c r="M8" s="26">
        <v>0</v>
      </c>
      <c r="N8" s="26">
        <v>0</v>
      </c>
      <c r="O8" s="26">
        <v>0</v>
      </c>
      <c r="P8" s="26">
        <v>0</v>
      </c>
      <c r="Q8" s="51">
        <f t="shared" si="0"/>
        <v>0</v>
      </c>
      <c r="R8" s="51">
        <f t="shared" si="1"/>
        <v>0</v>
      </c>
      <c r="S8" s="51">
        <f t="shared" si="2"/>
        <v>0</v>
      </c>
      <c r="T8" s="51">
        <f t="shared" si="3"/>
        <v>0</v>
      </c>
      <c r="U8" s="52">
        <f t="shared" si="4"/>
        <v>0</v>
      </c>
      <c r="V8" s="577"/>
      <c r="W8" s="577"/>
      <c r="X8" s="577"/>
      <c r="Y8" s="577"/>
      <c r="Z8" s="776"/>
      <c r="AA8" s="778"/>
      <c r="AB8" s="742"/>
      <c r="AC8" s="15"/>
      <c r="AD8" s="15"/>
      <c r="AE8" s="15"/>
      <c r="AF8" s="15"/>
      <c r="AG8" s="15"/>
      <c r="AH8" s="15"/>
      <c r="AI8" s="15"/>
      <c r="AJ8" s="15"/>
      <c r="AK8" s="15"/>
      <c r="AL8" s="15"/>
      <c r="AM8" s="15"/>
      <c r="AN8" s="15"/>
      <c r="AO8" s="15"/>
      <c r="AP8" s="15"/>
      <c r="AQ8" s="15"/>
      <c r="AR8" s="15"/>
      <c r="AS8" s="15"/>
      <c r="AT8" s="15"/>
    </row>
    <row r="9" spans="1:46" s="12" customFormat="1" ht="28.15" customHeight="1" x14ac:dyDescent="0.2">
      <c r="A9" s="756"/>
      <c r="B9" s="759"/>
      <c r="C9" s="692"/>
      <c r="D9" s="692"/>
      <c r="E9" s="691"/>
      <c r="F9" s="750"/>
      <c r="G9" s="740"/>
      <c r="H9" s="767"/>
      <c r="I9" s="768"/>
      <c r="J9" s="737" t="s">
        <v>1176</v>
      </c>
      <c r="K9" s="429">
        <v>0.4</v>
      </c>
      <c r="L9" s="24" t="s">
        <v>22</v>
      </c>
      <c r="M9" s="428">
        <v>0.05</v>
      </c>
      <c r="N9" s="428">
        <v>0.1</v>
      </c>
      <c r="O9" s="428">
        <v>0.5</v>
      </c>
      <c r="P9" s="428">
        <v>1</v>
      </c>
      <c r="Q9" s="6">
        <f t="shared" si="0"/>
        <v>2.0000000000000004E-2</v>
      </c>
      <c r="R9" s="6">
        <f t="shared" si="1"/>
        <v>4.0000000000000008E-2</v>
      </c>
      <c r="S9" s="6">
        <f t="shared" si="2"/>
        <v>0.2</v>
      </c>
      <c r="T9" s="6">
        <f t="shared" si="3"/>
        <v>0.4</v>
      </c>
      <c r="U9" s="45">
        <f t="shared" si="4"/>
        <v>0.4</v>
      </c>
      <c r="V9" s="577"/>
      <c r="W9" s="577"/>
      <c r="X9" s="577"/>
      <c r="Y9" s="577"/>
      <c r="Z9" s="776"/>
      <c r="AA9" s="778"/>
      <c r="AB9" s="742"/>
      <c r="AC9" s="15"/>
      <c r="AD9" s="15"/>
      <c r="AE9" s="15"/>
      <c r="AF9" s="15"/>
      <c r="AG9" s="15"/>
      <c r="AH9" s="15"/>
      <c r="AI9" s="15"/>
      <c r="AJ9" s="15"/>
      <c r="AK9" s="15"/>
      <c r="AL9" s="15"/>
      <c r="AM9" s="15"/>
      <c r="AN9" s="15"/>
      <c r="AO9" s="15"/>
      <c r="AP9" s="15"/>
      <c r="AQ9" s="15"/>
      <c r="AR9" s="15"/>
      <c r="AS9" s="15"/>
      <c r="AT9" s="15"/>
    </row>
    <row r="10" spans="1:46" s="12" customFormat="1" ht="33" customHeight="1" x14ac:dyDescent="0.2">
      <c r="A10" s="756"/>
      <c r="B10" s="759"/>
      <c r="C10" s="692"/>
      <c r="D10" s="692"/>
      <c r="E10" s="691"/>
      <c r="F10" s="750"/>
      <c r="G10" s="751"/>
      <c r="H10" s="767"/>
      <c r="I10" s="768"/>
      <c r="J10" s="738"/>
      <c r="K10" s="430">
        <v>0.4</v>
      </c>
      <c r="L10" s="54" t="s">
        <v>23</v>
      </c>
      <c r="M10" s="26">
        <v>0</v>
      </c>
      <c r="N10" s="26">
        <v>0</v>
      </c>
      <c r="O10" s="26">
        <v>0</v>
      </c>
      <c r="P10" s="26">
        <v>0</v>
      </c>
      <c r="Q10" s="51">
        <f t="shared" si="0"/>
        <v>0</v>
      </c>
      <c r="R10" s="51">
        <f t="shared" si="1"/>
        <v>0</v>
      </c>
      <c r="S10" s="51">
        <f t="shared" si="2"/>
        <v>0</v>
      </c>
      <c r="T10" s="51">
        <f t="shared" si="3"/>
        <v>0</v>
      </c>
      <c r="U10" s="52">
        <f t="shared" si="4"/>
        <v>0</v>
      </c>
      <c r="V10" s="602"/>
      <c r="W10" s="602"/>
      <c r="X10" s="602"/>
      <c r="Y10" s="602"/>
      <c r="Z10" s="776"/>
      <c r="AA10" s="778"/>
      <c r="AB10" s="742"/>
      <c r="AC10" s="15"/>
      <c r="AD10" s="15"/>
      <c r="AE10" s="15"/>
      <c r="AF10" s="15"/>
      <c r="AG10" s="15"/>
      <c r="AH10" s="15"/>
      <c r="AI10" s="15"/>
      <c r="AJ10" s="15"/>
      <c r="AK10" s="15"/>
      <c r="AL10" s="15"/>
      <c r="AM10" s="15"/>
      <c r="AN10" s="15"/>
      <c r="AO10" s="15"/>
      <c r="AP10" s="15"/>
      <c r="AQ10" s="15"/>
      <c r="AR10" s="15"/>
      <c r="AS10" s="15"/>
      <c r="AT10" s="15"/>
    </row>
    <row r="11" spans="1:46" s="12" customFormat="1" ht="28.15" customHeight="1" x14ac:dyDescent="0.2">
      <c r="A11" s="756"/>
      <c r="B11" s="759"/>
      <c r="C11" s="692" t="s">
        <v>333</v>
      </c>
      <c r="D11" s="693" t="s">
        <v>29</v>
      </c>
      <c r="E11" s="693" t="s">
        <v>979</v>
      </c>
      <c r="F11" s="692">
        <v>16</v>
      </c>
      <c r="G11" s="692" t="s">
        <v>978</v>
      </c>
      <c r="H11" s="692" t="s">
        <v>977</v>
      </c>
      <c r="I11" s="773">
        <v>0</v>
      </c>
      <c r="J11" s="774" t="s">
        <v>1092</v>
      </c>
      <c r="K11" s="432">
        <v>0.6</v>
      </c>
      <c r="L11" s="24" t="s">
        <v>22</v>
      </c>
      <c r="M11" s="272">
        <v>0.25</v>
      </c>
      <c r="N11" s="272">
        <v>0.5</v>
      </c>
      <c r="O11" s="272">
        <v>0.75</v>
      </c>
      <c r="P11" s="272">
        <v>1</v>
      </c>
      <c r="Q11" s="6">
        <f t="shared" si="0"/>
        <v>0.15</v>
      </c>
      <c r="R11" s="6">
        <f t="shared" si="1"/>
        <v>0.3</v>
      </c>
      <c r="S11" s="6">
        <f t="shared" si="2"/>
        <v>0.44999999999999996</v>
      </c>
      <c r="T11" s="6">
        <f t="shared" si="3"/>
        <v>0.6</v>
      </c>
      <c r="U11" s="45">
        <f t="shared" si="4"/>
        <v>0.6</v>
      </c>
      <c r="V11" s="576">
        <f>+Q14</f>
        <v>0</v>
      </c>
      <c r="W11" s="576">
        <f>+R14</f>
        <v>0</v>
      </c>
      <c r="X11" s="576">
        <f>+S14</f>
        <v>0</v>
      </c>
      <c r="Y11" s="576">
        <f>+T14</f>
        <v>0</v>
      </c>
      <c r="Z11" s="700" t="s">
        <v>976</v>
      </c>
      <c r="AA11" s="730" t="s">
        <v>28</v>
      </c>
      <c r="AB11" s="742"/>
      <c r="AC11" s="15"/>
      <c r="AD11" s="15"/>
      <c r="AE11" s="15"/>
      <c r="AF11" s="15"/>
      <c r="AG11" s="15"/>
      <c r="AH11" s="15"/>
      <c r="AI11" s="15"/>
      <c r="AJ11" s="15"/>
      <c r="AK11" s="15"/>
      <c r="AL11" s="15"/>
      <c r="AM11" s="15"/>
      <c r="AN11" s="15"/>
      <c r="AO11" s="15"/>
      <c r="AP11" s="15"/>
      <c r="AQ11" s="15"/>
      <c r="AR11" s="15"/>
      <c r="AS11" s="15"/>
      <c r="AT11" s="15"/>
    </row>
    <row r="12" spans="1:46" s="12" customFormat="1" ht="28.15" customHeight="1" x14ac:dyDescent="0.2">
      <c r="A12" s="756"/>
      <c r="B12" s="759"/>
      <c r="C12" s="692"/>
      <c r="D12" s="694"/>
      <c r="E12" s="694"/>
      <c r="F12" s="692"/>
      <c r="G12" s="692"/>
      <c r="H12" s="692"/>
      <c r="I12" s="773"/>
      <c r="J12" s="749"/>
      <c r="K12" s="433">
        <v>0.6</v>
      </c>
      <c r="L12" s="54" t="s">
        <v>23</v>
      </c>
      <c r="M12" s="26">
        <v>0</v>
      </c>
      <c r="N12" s="26">
        <v>0</v>
      </c>
      <c r="O12" s="26">
        <v>0</v>
      </c>
      <c r="P12" s="26">
        <v>0</v>
      </c>
      <c r="Q12" s="51">
        <f t="shared" si="0"/>
        <v>0</v>
      </c>
      <c r="R12" s="51">
        <f t="shared" si="1"/>
        <v>0</v>
      </c>
      <c r="S12" s="51">
        <f t="shared" si="2"/>
        <v>0</v>
      </c>
      <c r="T12" s="51">
        <f t="shared" si="3"/>
        <v>0</v>
      </c>
      <c r="U12" s="52">
        <f t="shared" si="4"/>
        <v>0</v>
      </c>
      <c r="V12" s="577"/>
      <c r="W12" s="577"/>
      <c r="X12" s="577"/>
      <c r="Y12" s="577"/>
      <c r="Z12" s="701"/>
      <c r="AA12" s="777"/>
      <c r="AB12" s="742"/>
      <c r="AC12" s="15"/>
      <c r="AD12" s="15"/>
      <c r="AE12" s="15"/>
      <c r="AF12" s="15"/>
      <c r="AG12" s="15"/>
      <c r="AH12" s="15"/>
      <c r="AI12" s="15"/>
      <c r="AJ12" s="15"/>
      <c r="AK12" s="15"/>
      <c r="AL12" s="15"/>
      <c r="AM12" s="15"/>
      <c r="AN12" s="15"/>
      <c r="AO12" s="15"/>
      <c r="AP12" s="15"/>
      <c r="AQ12" s="15"/>
      <c r="AR12" s="15"/>
      <c r="AS12" s="15"/>
      <c r="AT12" s="15"/>
    </row>
    <row r="13" spans="1:46" ht="33" customHeight="1" x14ac:dyDescent="0.25">
      <c r="A13" s="756"/>
      <c r="B13" s="759"/>
      <c r="C13" s="692"/>
      <c r="D13" s="694"/>
      <c r="E13" s="694"/>
      <c r="F13" s="692"/>
      <c r="G13" s="692"/>
      <c r="H13" s="692"/>
      <c r="I13" s="773"/>
      <c r="J13" s="748" t="s">
        <v>1069</v>
      </c>
      <c r="K13" s="429">
        <v>0.4</v>
      </c>
      <c r="L13" s="24" t="s">
        <v>22</v>
      </c>
      <c r="M13" s="25">
        <v>0.125</v>
      </c>
      <c r="N13" s="25">
        <v>0.5</v>
      </c>
      <c r="O13" s="25">
        <v>0.75</v>
      </c>
      <c r="P13" s="25">
        <v>1</v>
      </c>
      <c r="Q13" s="6">
        <f t="shared" si="0"/>
        <v>0.05</v>
      </c>
      <c r="R13" s="6">
        <f t="shared" si="1"/>
        <v>0.2</v>
      </c>
      <c r="S13" s="6">
        <f t="shared" si="2"/>
        <v>0.30000000000000004</v>
      </c>
      <c r="T13" s="6">
        <f t="shared" si="3"/>
        <v>0.4</v>
      </c>
      <c r="U13" s="45">
        <f t="shared" si="4"/>
        <v>0.4</v>
      </c>
      <c r="V13" s="577"/>
      <c r="W13" s="577"/>
      <c r="X13" s="577"/>
      <c r="Y13" s="577"/>
      <c r="Z13" s="701"/>
      <c r="AA13" s="766" t="s">
        <v>975</v>
      </c>
      <c r="AB13" s="742"/>
    </row>
    <row r="14" spans="1:46" ht="42" customHeight="1" x14ac:dyDescent="0.25">
      <c r="A14" s="756"/>
      <c r="B14" s="759"/>
      <c r="C14" s="692"/>
      <c r="D14" s="695"/>
      <c r="E14" s="695"/>
      <c r="F14" s="690"/>
      <c r="G14" s="690"/>
      <c r="H14" s="690"/>
      <c r="I14" s="745"/>
      <c r="J14" s="749"/>
      <c r="K14" s="430">
        <v>0.4</v>
      </c>
      <c r="L14" s="54" t="s">
        <v>23</v>
      </c>
      <c r="M14" s="26">
        <v>0</v>
      </c>
      <c r="N14" s="26">
        <v>0</v>
      </c>
      <c r="O14" s="26">
        <v>0</v>
      </c>
      <c r="P14" s="26">
        <v>0</v>
      </c>
      <c r="Q14" s="51">
        <f t="shared" si="0"/>
        <v>0</v>
      </c>
      <c r="R14" s="51">
        <f t="shared" si="1"/>
        <v>0</v>
      </c>
      <c r="S14" s="51">
        <f t="shared" si="2"/>
        <v>0</v>
      </c>
      <c r="T14" s="51">
        <f t="shared" si="3"/>
        <v>0</v>
      </c>
      <c r="U14" s="52">
        <f t="shared" si="4"/>
        <v>0</v>
      </c>
      <c r="V14" s="602"/>
      <c r="W14" s="602"/>
      <c r="X14" s="602"/>
      <c r="Y14" s="602"/>
      <c r="Z14" s="701"/>
      <c r="AA14" s="730"/>
      <c r="AB14" s="742"/>
    </row>
    <row r="15" spans="1:46" ht="31.9" customHeight="1" x14ac:dyDescent="0.25">
      <c r="A15" s="756"/>
      <c r="B15" s="759"/>
      <c r="C15" s="692"/>
      <c r="D15" s="690" t="s">
        <v>30</v>
      </c>
      <c r="E15" s="550" t="s">
        <v>790</v>
      </c>
      <c r="F15" s="696">
        <v>17</v>
      </c>
      <c r="G15" s="550" t="s">
        <v>31</v>
      </c>
      <c r="H15" s="550" t="s">
        <v>796</v>
      </c>
      <c r="I15" s="745">
        <f>+MAX(V15:Y24)</f>
        <v>0</v>
      </c>
      <c r="J15" s="746" t="s">
        <v>791</v>
      </c>
      <c r="K15" s="434">
        <v>0.2</v>
      </c>
      <c r="L15" s="273" t="s">
        <v>22</v>
      </c>
      <c r="M15" s="274">
        <v>1</v>
      </c>
      <c r="N15" s="274">
        <v>1</v>
      </c>
      <c r="O15" s="274">
        <v>1</v>
      </c>
      <c r="P15" s="275">
        <v>1</v>
      </c>
      <c r="Q15" s="6">
        <f t="shared" si="0"/>
        <v>0.2</v>
      </c>
      <c r="R15" s="6">
        <f t="shared" si="1"/>
        <v>0.2</v>
      </c>
      <c r="S15" s="6">
        <f t="shared" si="2"/>
        <v>0.2</v>
      </c>
      <c r="T15" s="6">
        <f t="shared" si="3"/>
        <v>0.2</v>
      </c>
      <c r="U15" s="45">
        <f t="shared" si="4"/>
        <v>0.2</v>
      </c>
      <c r="V15" s="576">
        <f>+Q16+Q18+Q22+Q24</f>
        <v>0</v>
      </c>
      <c r="W15" s="576">
        <f>+R16+R18+R22+R24</f>
        <v>0</v>
      </c>
      <c r="X15" s="576">
        <f>+S16+S18+S22+S24</f>
        <v>0</v>
      </c>
      <c r="Y15" s="576">
        <f>+T16+T18+T22+T24</f>
        <v>0</v>
      </c>
      <c r="Z15" s="701"/>
      <c r="AA15" s="729" t="s">
        <v>28</v>
      </c>
      <c r="AB15" s="742"/>
    </row>
    <row r="16" spans="1:46" ht="28.9" customHeight="1" x14ac:dyDescent="0.25">
      <c r="A16" s="756"/>
      <c r="B16" s="759"/>
      <c r="C16" s="692"/>
      <c r="D16" s="691"/>
      <c r="E16" s="550"/>
      <c r="F16" s="696"/>
      <c r="G16" s="550"/>
      <c r="H16" s="550"/>
      <c r="I16" s="691"/>
      <c r="J16" s="747"/>
      <c r="K16" s="435">
        <v>0.2</v>
      </c>
      <c r="L16" s="276" t="s">
        <v>23</v>
      </c>
      <c r="M16" s="277">
        <v>0</v>
      </c>
      <c r="N16" s="277">
        <v>0</v>
      </c>
      <c r="O16" s="277">
        <v>0</v>
      </c>
      <c r="P16" s="278">
        <v>0</v>
      </c>
      <c r="Q16" s="51">
        <f t="shared" si="0"/>
        <v>0</v>
      </c>
      <c r="R16" s="51">
        <f t="shared" si="1"/>
        <v>0</v>
      </c>
      <c r="S16" s="51">
        <f t="shared" si="2"/>
        <v>0</v>
      </c>
      <c r="T16" s="51">
        <f t="shared" si="3"/>
        <v>0</v>
      </c>
      <c r="U16" s="52">
        <f t="shared" si="4"/>
        <v>0</v>
      </c>
      <c r="V16" s="577"/>
      <c r="W16" s="577"/>
      <c r="X16" s="577"/>
      <c r="Y16" s="577"/>
      <c r="Z16" s="702"/>
      <c r="AA16" s="731"/>
      <c r="AB16" s="742"/>
    </row>
    <row r="17" spans="1:28" ht="35.450000000000003" customHeight="1" x14ac:dyDescent="0.25">
      <c r="A17" s="756"/>
      <c r="B17" s="759"/>
      <c r="C17" s="692"/>
      <c r="D17" s="691"/>
      <c r="E17" s="550"/>
      <c r="F17" s="696"/>
      <c r="G17" s="550"/>
      <c r="H17" s="550"/>
      <c r="I17" s="691"/>
      <c r="J17" s="746" t="s">
        <v>792</v>
      </c>
      <c r="K17" s="436">
        <v>0.2</v>
      </c>
      <c r="L17" s="273" t="s">
        <v>22</v>
      </c>
      <c r="M17" s="274">
        <v>1</v>
      </c>
      <c r="N17" s="274">
        <v>1</v>
      </c>
      <c r="O17" s="274">
        <v>1</v>
      </c>
      <c r="P17" s="275">
        <v>1</v>
      </c>
      <c r="Q17" s="6">
        <f t="shared" si="0"/>
        <v>0.2</v>
      </c>
      <c r="R17" s="6">
        <f t="shared" si="1"/>
        <v>0.2</v>
      </c>
      <c r="S17" s="6">
        <f t="shared" si="2"/>
        <v>0.2</v>
      </c>
      <c r="T17" s="6">
        <f t="shared" si="3"/>
        <v>0.2</v>
      </c>
      <c r="U17" s="45">
        <f t="shared" si="4"/>
        <v>0.2</v>
      </c>
      <c r="V17" s="577"/>
      <c r="W17" s="577"/>
      <c r="X17" s="577"/>
      <c r="Y17" s="577"/>
      <c r="Z17" s="700" t="s">
        <v>32</v>
      </c>
      <c r="AA17" s="723" t="s">
        <v>32</v>
      </c>
      <c r="AB17" s="742"/>
    </row>
    <row r="18" spans="1:28" ht="31.15" customHeight="1" x14ac:dyDescent="0.25">
      <c r="A18" s="756"/>
      <c r="B18" s="759"/>
      <c r="C18" s="692"/>
      <c r="D18" s="691"/>
      <c r="E18" s="550"/>
      <c r="F18" s="696"/>
      <c r="G18" s="550"/>
      <c r="H18" s="550"/>
      <c r="I18" s="691"/>
      <c r="J18" s="747"/>
      <c r="K18" s="437">
        <v>0.2</v>
      </c>
      <c r="L18" s="276" t="s">
        <v>23</v>
      </c>
      <c r="M18" s="277">
        <v>0</v>
      </c>
      <c r="N18" s="277">
        <v>0</v>
      </c>
      <c r="O18" s="277">
        <v>0</v>
      </c>
      <c r="P18" s="278">
        <v>0</v>
      </c>
      <c r="Q18" s="51">
        <f t="shared" si="0"/>
        <v>0</v>
      </c>
      <c r="R18" s="51">
        <f t="shared" si="1"/>
        <v>0</v>
      </c>
      <c r="S18" s="51">
        <f t="shared" si="2"/>
        <v>0</v>
      </c>
      <c r="T18" s="51">
        <f t="shared" si="3"/>
        <v>0</v>
      </c>
      <c r="U18" s="52">
        <f t="shared" si="4"/>
        <v>0</v>
      </c>
      <c r="V18" s="577"/>
      <c r="W18" s="577"/>
      <c r="X18" s="577"/>
      <c r="Y18" s="577"/>
      <c r="Z18" s="701"/>
      <c r="AA18" s="724"/>
      <c r="AB18" s="742"/>
    </row>
    <row r="19" spans="1:28" ht="31.15" customHeight="1" x14ac:dyDescent="0.25">
      <c r="A19" s="756"/>
      <c r="B19" s="759"/>
      <c r="C19" s="692"/>
      <c r="D19" s="691"/>
      <c r="E19" s="550"/>
      <c r="F19" s="696"/>
      <c r="G19" s="550"/>
      <c r="H19" s="550"/>
      <c r="I19" s="691"/>
      <c r="J19" s="746" t="s">
        <v>793</v>
      </c>
      <c r="K19" s="436">
        <v>0.2</v>
      </c>
      <c r="L19" s="273" t="s">
        <v>22</v>
      </c>
      <c r="M19" s="274">
        <v>0.25</v>
      </c>
      <c r="N19" s="274">
        <v>0.8</v>
      </c>
      <c r="O19" s="274">
        <v>1</v>
      </c>
      <c r="P19" s="275">
        <v>1</v>
      </c>
      <c r="Q19" s="6">
        <f t="shared" si="0"/>
        <v>0.05</v>
      </c>
      <c r="R19" s="6">
        <f t="shared" si="1"/>
        <v>0.16000000000000003</v>
      </c>
      <c r="S19" s="6">
        <f t="shared" si="2"/>
        <v>0.2</v>
      </c>
      <c r="T19" s="6">
        <f t="shared" si="3"/>
        <v>0.2</v>
      </c>
      <c r="U19" s="45">
        <f t="shared" si="4"/>
        <v>0.2</v>
      </c>
      <c r="V19" s="577"/>
      <c r="W19" s="577"/>
      <c r="X19" s="577"/>
      <c r="Y19" s="577"/>
      <c r="Z19" s="701"/>
      <c r="AA19" s="724"/>
      <c r="AB19" s="742"/>
    </row>
    <row r="20" spans="1:28" ht="31.15" customHeight="1" x14ac:dyDescent="0.25">
      <c r="A20" s="756"/>
      <c r="B20" s="759"/>
      <c r="C20" s="692"/>
      <c r="D20" s="691"/>
      <c r="E20" s="550"/>
      <c r="F20" s="696"/>
      <c r="G20" s="550"/>
      <c r="H20" s="550"/>
      <c r="I20" s="691"/>
      <c r="J20" s="747"/>
      <c r="K20" s="437">
        <v>0.2</v>
      </c>
      <c r="L20" s="276" t="s">
        <v>23</v>
      </c>
      <c r="M20" s="26">
        <v>0</v>
      </c>
      <c r="N20" s="26">
        <v>0</v>
      </c>
      <c r="O20" s="26">
        <v>0</v>
      </c>
      <c r="P20" s="26">
        <v>0</v>
      </c>
      <c r="Q20" s="51">
        <f t="shared" si="0"/>
        <v>0</v>
      </c>
      <c r="R20" s="51">
        <f t="shared" si="1"/>
        <v>0</v>
      </c>
      <c r="S20" s="51">
        <f t="shared" si="2"/>
        <v>0</v>
      </c>
      <c r="T20" s="51">
        <f t="shared" si="3"/>
        <v>0</v>
      </c>
      <c r="U20" s="52">
        <f t="shared" si="4"/>
        <v>0</v>
      </c>
      <c r="V20" s="577"/>
      <c r="W20" s="577"/>
      <c r="X20" s="577"/>
      <c r="Y20" s="577"/>
      <c r="Z20" s="701"/>
      <c r="AA20" s="724"/>
      <c r="AB20" s="742"/>
    </row>
    <row r="21" spans="1:28" ht="31.15" customHeight="1" x14ac:dyDescent="0.25">
      <c r="A21" s="756"/>
      <c r="B21" s="759"/>
      <c r="C21" s="692"/>
      <c r="D21" s="691"/>
      <c r="E21" s="550"/>
      <c r="F21" s="696"/>
      <c r="G21" s="550"/>
      <c r="H21" s="550"/>
      <c r="I21" s="691"/>
      <c r="J21" s="746" t="s">
        <v>794</v>
      </c>
      <c r="K21" s="436">
        <v>0.2</v>
      </c>
      <c r="L21" s="273" t="s">
        <v>22</v>
      </c>
      <c r="M21" s="274">
        <v>0</v>
      </c>
      <c r="N21" s="274">
        <v>0</v>
      </c>
      <c r="O21" s="274">
        <v>0.25</v>
      </c>
      <c r="P21" s="275">
        <v>1</v>
      </c>
      <c r="Q21" s="6">
        <f t="shared" si="0"/>
        <v>0</v>
      </c>
      <c r="R21" s="6">
        <f t="shared" si="1"/>
        <v>0</v>
      </c>
      <c r="S21" s="6">
        <f t="shared" si="2"/>
        <v>0.05</v>
      </c>
      <c r="T21" s="6">
        <f t="shared" si="3"/>
        <v>0.2</v>
      </c>
      <c r="U21" s="45">
        <f t="shared" si="4"/>
        <v>0.2</v>
      </c>
      <c r="V21" s="577"/>
      <c r="W21" s="577"/>
      <c r="X21" s="577"/>
      <c r="Y21" s="577"/>
      <c r="Z21" s="701"/>
      <c r="AA21" s="724"/>
      <c r="AB21" s="742"/>
    </row>
    <row r="22" spans="1:28" ht="31.15" customHeight="1" x14ac:dyDescent="0.25">
      <c r="A22" s="756"/>
      <c r="B22" s="759"/>
      <c r="C22" s="692"/>
      <c r="D22" s="691"/>
      <c r="E22" s="550"/>
      <c r="F22" s="696"/>
      <c r="G22" s="550"/>
      <c r="H22" s="550"/>
      <c r="I22" s="691"/>
      <c r="J22" s="752"/>
      <c r="K22" s="437">
        <v>0.2</v>
      </c>
      <c r="L22" s="276" t="s">
        <v>23</v>
      </c>
      <c r="M22" s="277">
        <v>0</v>
      </c>
      <c r="N22" s="277">
        <v>0</v>
      </c>
      <c r="O22" s="277">
        <v>0</v>
      </c>
      <c r="P22" s="278">
        <v>0</v>
      </c>
      <c r="Q22" s="51">
        <f t="shared" si="0"/>
        <v>0</v>
      </c>
      <c r="R22" s="51">
        <f t="shared" si="1"/>
        <v>0</v>
      </c>
      <c r="S22" s="51">
        <f t="shared" si="2"/>
        <v>0</v>
      </c>
      <c r="T22" s="51">
        <f t="shared" si="3"/>
        <v>0</v>
      </c>
      <c r="U22" s="52">
        <f t="shared" si="4"/>
        <v>0</v>
      </c>
      <c r="V22" s="577"/>
      <c r="W22" s="577"/>
      <c r="X22" s="577"/>
      <c r="Y22" s="577"/>
      <c r="Z22" s="701"/>
      <c r="AA22" s="724"/>
      <c r="AB22" s="742"/>
    </row>
    <row r="23" spans="1:28" ht="31.9" customHeight="1" x14ac:dyDescent="0.25">
      <c r="A23" s="756"/>
      <c r="B23" s="759"/>
      <c r="C23" s="692"/>
      <c r="D23" s="691"/>
      <c r="E23" s="550"/>
      <c r="F23" s="696"/>
      <c r="G23" s="550"/>
      <c r="H23" s="550"/>
      <c r="I23" s="691"/>
      <c r="J23" s="765" t="s">
        <v>795</v>
      </c>
      <c r="K23" s="438">
        <v>0.2</v>
      </c>
      <c r="L23" s="273" t="s">
        <v>22</v>
      </c>
      <c r="M23" s="274">
        <v>0</v>
      </c>
      <c r="N23" s="274">
        <v>0</v>
      </c>
      <c r="O23" s="274">
        <v>0.25</v>
      </c>
      <c r="P23" s="275">
        <v>1</v>
      </c>
      <c r="Q23" s="6">
        <f t="shared" si="0"/>
        <v>0</v>
      </c>
      <c r="R23" s="6">
        <f t="shared" si="1"/>
        <v>0</v>
      </c>
      <c r="S23" s="6">
        <f t="shared" si="2"/>
        <v>0.05</v>
      </c>
      <c r="T23" s="6">
        <f t="shared" si="3"/>
        <v>0.2</v>
      </c>
      <c r="U23" s="45">
        <f t="shared" si="4"/>
        <v>0.2</v>
      </c>
      <c r="V23" s="577"/>
      <c r="W23" s="577"/>
      <c r="X23" s="577"/>
      <c r="Y23" s="577"/>
      <c r="Z23" s="701"/>
      <c r="AA23" s="724"/>
      <c r="AB23" s="742"/>
    </row>
    <row r="24" spans="1:28" ht="47.45" customHeight="1" x14ac:dyDescent="0.25">
      <c r="A24" s="756"/>
      <c r="B24" s="759"/>
      <c r="C24" s="692"/>
      <c r="D24" s="691"/>
      <c r="E24" s="550"/>
      <c r="F24" s="696"/>
      <c r="G24" s="550"/>
      <c r="H24" s="550"/>
      <c r="I24" s="691"/>
      <c r="J24" s="765"/>
      <c r="K24" s="439">
        <v>0.2</v>
      </c>
      <c r="L24" s="276" t="s">
        <v>23</v>
      </c>
      <c r="M24" s="277">
        <v>0</v>
      </c>
      <c r="N24" s="277">
        <v>0</v>
      </c>
      <c r="O24" s="277">
        <v>0</v>
      </c>
      <c r="P24" s="278">
        <v>0</v>
      </c>
      <c r="Q24" s="51">
        <f t="shared" si="0"/>
        <v>0</v>
      </c>
      <c r="R24" s="51">
        <f t="shared" si="1"/>
        <v>0</v>
      </c>
      <c r="S24" s="51">
        <f t="shared" si="2"/>
        <v>0</v>
      </c>
      <c r="T24" s="51">
        <f t="shared" si="3"/>
        <v>0</v>
      </c>
      <c r="U24" s="52">
        <f t="shared" si="4"/>
        <v>0</v>
      </c>
      <c r="V24" s="602"/>
      <c r="W24" s="602"/>
      <c r="X24" s="602"/>
      <c r="Y24" s="602"/>
      <c r="Z24" s="702"/>
      <c r="AA24" s="725"/>
      <c r="AB24" s="742"/>
    </row>
    <row r="25" spans="1:28" ht="37.9" customHeight="1" x14ac:dyDescent="0.25">
      <c r="A25" s="756"/>
      <c r="B25" s="759"/>
      <c r="C25" s="692"/>
      <c r="D25" s="721" t="s">
        <v>33</v>
      </c>
      <c r="E25" s="722" t="s">
        <v>1070</v>
      </c>
      <c r="F25" s="722">
        <v>18</v>
      </c>
      <c r="G25" s="722" t="s">
        <v>974</v>
      </c>
      <c r="H25" s="722" t="s">
        <v>797</v>
      </c>
      <c r="I25" s="726">
        <v>0</v>
      </c>
      <c r="J25" s="753" t="s">
        <v>798</v>
      </c>
      <c r="K25" s="429">
        <v>0.25</v>
      </c>
      <c r="L25" s="24" t="s">
        <v>22</v>
      </c>
      <c r="M25" s="25">
        <v>1</v>
      </c>
      <c r="N25" s="25">
        <v>1</v>
      </c>
      <c r="O25" s="25">
        <v>1</v>
      </c>
      <c r="P25" s="25">
        <v>1</v>
      </c>
      <c r="Q25" s="6">
        <f t="shared" si="0"/>
        <v>0.25</v>
      </c>
      <c r="R25" s="6">
        <f t="shared" si="1"/>
        <v>0.25</v>
      </c>
      <c r="S25" s="6">
        <f t="shared" si="2"/>
        <v>0.25</v>
      </c>
      <c r="T25" s="6">
        <f t="shared" si="3"/>
        <v>0.25</v>
      </c>
      <c r="U25" s="45">
        <f t="shared" si="4"/>
        <v>0.25</v>
      </c>
      <c r="V25" s="576">
        <v>0</v>
      </c>
      <c r="W25" s="576">
        <v>0</v>
      </c>
      <c r="X25" s="576">
        <v>0</v>
      </c>
      <c r="Y25" s="576">
        <v>0</v>
      </c>
      <c r="Z25" s="700" t="s">
        <v>973</v>
      </c>
      <c r="AA25" s="729" t="s">
        <v>972</v>
      </c>
      <c r="AB25" s="742"/>
    </row>
    <row r="26" spans="1:28" ht="48" customHeight="1" x14ac:dyDescent="0.25">
      <c r="A26" s="756"/>
      <c r="B26" s="759"/>
      <c r="C26" s="692"/>
      <c r="D26" s="692"/>
      <c r="E26" s="692"/>
      <c r="F26" s="692"/>
      <c r="G26" s="692"/>
      <c r="H26" s="692"/>
      <c r="I26" s="727"/>
      <c r="J26" s="754"/>
      <c r="K26" s="430">
        <v>0.25</v>
      </c>
      <c r="L26" s="54" t="s">
        <v>23</v>
      </c>
      <c r="M26" s="26">
        <v>0</v>
      </c>
      <c r="N26" s="26">
        <v>0</v>
      </c>
      <c r="O26" s="26">
        <v>0</v>
      </c>
      <c r="P26" s="26">
        <v>0</v>
      </c>
      <c r="Q26" s="51">
        <f t="shared" si="0"/>
        <v>0</v>
      </c>
      <c r="R26" s="51">
        <f t="shared" si="1"/>
        <v>0</v>
      </c>
      <c r="S26" s="51">
        <f t="shared" si="2"/>
        <v>0</v>
      </c>
      <c r="T26" s="51">
        <f t="shared" si="3"/>
        <v>0</v>
      </c>
      <c r="U26" s="52">
        <f t="shared" si="4"/>
        <v>0</v>
      </c>
      <c r="V26" s="577"/>
      <c r="W26" s="577"/>
      <c r="X26" s="577"/>
      <c r="Y26" s="577"/>
      <c r="Z26" s="701"/>
      <c r="AA26" s="730"/>
      <c r="AB26" s="742"/>
    </row>
    <row r="27" spans="1:28" ht="60.6" customHeight="1" x14ac:dyDescent="0.25">
      <c r="A27" s="756"/>
      <c r="B27" s="759"/>
      <c r="C27" s="692"/>
      <c r="D27" s="692"/>
      <c r="E27" s="692"/>
      <c r="F27" s="692"/>
      <c r="G27" s="692"/>
      <c r="H27" s="692"/>
      <c r="I27" s="727"/>
      <c r="J27" s="753" t="s">
        <v>799</v>
      </c>
      <c r="K27" s="429">
        <v>0.75</v>
      </c>
      <c r="L27" s="24" t="s">
        <v>22</v>
      </c>
      <c r="M27" s="25">
        <v>0</v>
      </c>
      <c r="N27" s="25">
        <v>0.33</v>
      </c>
      <c r="O27" s="25">
        <v>0.66</v>
      </c>
      <c r="P27" s="25">
        <v>1</v>
      </c>
      <c r="Q27" s="6">
        <f t="shared" si="0"/>
        <v>0</v>
      </c>
      <c r="R27" s="6">
        <f t="shared" si="1"/>
        <v>0.2475</v>
      </c>
      <c r="S27" s="6">
        <f t="shared" si="2"/>
        <v>0.495</v>
      </c>
      <c r="T27" s="6">
        <f t="shared" si="3"/>
        <v>0.75</v>
      </c>
      <c r="U27" s="45">
        <f t="shared" si="4"/>
        <v>0.75</v>
      </c>
      <c r="V27" s="577"/>
      <c r="W27" s="577"/>
      <c r="X27" s="577"/>
      <c r="Y27" s="577"/>
      <c r="Z27" s="701"/>
      <c r="AA27" s="730"/>
      <c r="AB27" s="742"/>
    </row>
    <row r="28" spans="1:28" ht="34.15" customHeight="1" x14ac:dyDescent="0.25">
      <c r="A28" s="756"/>
      <c r="B28" s="759"/>
      <c r="C28" s="690"/>
      <c r="D28" s="690"/>
      <c r="E28" s="690"/>
      <c r="F28" s="690"/>
      <c r="G28" s="690"/>
      <c r="H28" s="690"/>
      <c r="I28" s="728"/>
      <c r="J28" s="754"/>
      <c r="K28" s="430">
        <v>0.75</v>
      </c>
      <c r="L28" s="54" t="s">
        <v>23</v>
      </c>
      <c r="M28" s="26">
        <v>0</v>
      </c>
      <c r="N28" s="26">
        <v>0</v>
      </c>
      <c r="O28" s="26">
        <v>0</v>
      </c>
      <c r="P28" s="26">
        <v>0</v>
      </c>
      <c r="Q28" s="51">
        <f t="shared" si="0"/>
        <v>0</v>
      </c>
      <c r="R28" s="51">
        <f t="shared" si="1"/>
        <v>0</v>
      </c>
      <c r="S28" s="51">
        <f t="shared" si="2"/>
        <v>0</v>
      </c>
      <c r="T28" s="51">
        <f t="shared" si="3"/>
        <v>0</v>
      </c>
      <c r="U28" s="52">
        <f t="shared" si="4"/>
        <v>0</v>
      </c>
      <c r="V28" s="602"/>
      <c r="W28" s="602"/>
      <c r="X28" s="602"/>
      <c r="Y28" s="602"/>
      <c r="Z28" s="701"/>
      <c r="AA28" s="731"/>
      <c r="AB28" s="742"/>
    </row>
    <row r="29" spans="1:28" ht="39.6" customHeight="1" x14ac:dyDescent="0.25">
      <c r="A29" s="756"/>
      <c r="B29" s="759"/>
      <c r="C29" s="691" t="s">
        <v>34</v>
      </c>
      <c r="D29" s="691" t="s">
        <v>35</v>
      </c>
      <c r="E29" s="691" t="s">
        <v>805</v>
      </c>
      <c r="F29" s="721">
        <v>19</v>
      </c>
      <c r="G29" s="691" t="s">
        <v>803</v>
      </c>
      <c r="H29" s="691" t="s">
        <v>36</v>
      </c>
      <c r="I29" s="714">
        <f>+MAX(V29:Y32)</f>
        <v>0</v>
      </c>
      <c r="J29" s="769" t="s">
        <v>804</v>
      </c>
      <c r="K29" s="429">
        <v>0.5</v>
      </c>
      <c r="L29" s="24" t="s">
        <v>22</v>
      </c>
      <c r="M29" s="57">
        <v>0.5</v>
      </c>
      <c r="N29" s="25">
        <v>1</v>
      </c>
      <c r="O29" s="25">
        <v>1</v>
      </c>
      <c r="P29" s="25">
        <v>1</v>
      </c>
      <c r="Q29" s="6">
        <f t="shared" si="0"/>
        <v>0.25</v>
      </c>
      <c r="R29" s="6">
        <f t="shared" si="1"/>
        <v>0.5</v>
      </c>
      <c r="S29" s="6">
        <f t="shared" si="2"/>
        <v>0.5</v>
      </c>
      <c r="T29" s="6">
        <f t="shared" si="3"/>
        <v>0.5</v>
      </c>
      <c r="U29" s="45">
        <f t="shared" si="4"/>
        <v>0.5</v>
      </c>
      <c r="V29" s="576">
        <f>+Q30+Q32</f>
        <v>0</v>
      </c>
      <c r="W29" s="576">
        <f>+R30+R32</f>
        <v>0</v>
      </c>
      <c r="X29" s="576">
        <f>+S30+S32</f>
        <v>0</v>
      </c>
      <c r="Y29" s="576">
        <f>+T30+T32</f>
        <v>0</v>
      </c>
      <c r="Z29" s="700" t="s">
        <v>971</v>
      </c>
      <c r="AA29" s="729" t="s">
        <v>107</v>
      </c>
      <c r="AB29" s="742"/>
    </row>
    <row r="30" spans="1:28" ht="37.15" customHeight="1" x14ac:dyDescent="0.25">
      <c r="A30" s="756"/>
      <c r="B30" s="759"/>
      <c r="C30" s="691"/>
      <c r="D30" s="691"/>
      <c r="E30" s="691"/>
      <c r="F30" s="692"/>
      <c r="G30" s="691"/>
      <c r="H30" s="691"/>
      <c r="I30" s="691"/>
      <c r="J30" s="770"/>
      <c r="K30" s="430">
        <v>0.5</v>
      </c>
      <c r="L30" s="54" t="s">
        <v>23</v>
      </c>
      <c r="M30" s="26">
        <v>0</v>
      </c>
      <c r="N30" s="26">
        <v>0</v>
      </c>
      <c r="O30" s="26">
        <v>0</v>
      </c>
      <c r="P30" s="26">
        <v>0</v>
      </c>
      <c r="Q30" s="51">
        <f t="shared" si="0"/>
        <v>0</v>
      </c>
      <c r="R30" s="51">
        <f t="shared" si="1"/>
        <v>0</v>
      </c>
      <c r="S30" s="51">
        <f t="shared" si="2"/>
        <v>0</v>
      </c>
      <c r="T30" s="51">
        <f t="shared" si="3"/>
        <v>0</v>
      </c>
      <c r="U30" s="52">
        <f t="shared" si="4"/>
        <v>0</v>
      </c>
      <c r="V30" s="577"/>
      <c r="W30" s="577"/>
      <c r="X30" s="577"/>
      <c r="Y30" s="577"/>
      <c r="Z30" s="701"/>
      <c r="AA30" s="730"/>
      <c r="AB30" s="742"/>
    </row>
    <row r="31" spans="1:28" ht="37.15" customHeight="1" x14ac:dyDescent="0.25">
      <c r="A31" s="756"/>
      <c r="B31" s="759"/>
      <c r="C31" s="691"/>
      <c r="D31" s="691"/>
      <c r="E31" s="691"/>
      <c r="F31" s="692"/>
      <c r="G31" s="691"/>
      <c r="H31" s="691"/>
      <c r="I31" s="691"/>
      <c r="J31" s="732" t="s">
        <v>800</v>
      </c>
      <c r="K31" s="429">
        <v>0.5</v>
      </c>
      <c r="L31" s="24" t="s">
        <v>22</v>
      </c>
      <c r="M31" s="57">
        <v>0.5</v>
      </c>
      <c r="N31" s="25">
        <v>0.75</v>
      </c>
      <c r="O31" s="25">
        <v>1</v>
      </c>
      <c r="P31" s="25">
        <v>1</v>
      </c>
      <c r="Q31" s="6">
        <f t="shared" si="0"/>
        <v>0.25</v>
      </c>
      <c r="R31" s="6">
        <f t="shared" si="1"/>
        <v>0.375</v>
      </c>
      <c r="S31" s="6">
        <f t="shared" si="2"/>
        <v>0.5</v>
      </c>
      <c r="T31" s="6">
        <f t="shared" si="3"/>
        <v>0.5</v>
      </c>
      <c r="U31" s="45">
        <f t="shared" si="4"/>
        <v>0.5</v>
      </c>
      <c r="V31" s="577"/>
      <c r="W31" s="577"/>
      <c r="X31" s="577"/>
      <c r="Y31" s="577"/>
      <c r="Z31" s="701"/>
      <c r="AA31" s="730"/>
      <c r="AB31" s="742"/>
    </row>
    <row r="32" spans="1:28" ht="37.15" customHeight="1" x14ac:dyDescent="0.25">
      <c r="A32" s="756"/>
      <c r="B32" s="759"/>
      <c r="C32" s="691"/>
      <c r="D32" s="691"/>
      <c r="E32" s="691"/>
      <c r="F32" s="692"/>
      <c r="G32" s="691"/>
      <c r="H32" s="691"/>
      <c r="I32" s="691"/>
      <c r="J32" s="732"/>
      <c r="K32" s="430">
        <v>0.5</v>
      </c>
      <c r="L32" s="54" t="s">
        <v>23</v>
      </c>
      <c r="M32" s="26">
        <v>0</v>
      </c>
      <c r="N32" s="26">
        <v>0</v>
      </c>
      <c r="O32" s="26">
        <v>0</v>
      </c>
      <c r="P32" s="26">
        <v>0</v>
      </c>
      <c r="Q32" s="51">
        <f t="shared" si="0"/>
        <v>0</v>
      </c>
      <c r="R32" s="51">
        <f t="shared" si="1"/>
        <v>0</v>
      </c>
      <c r="S32" s="51">
        <f t="shared" si="2"/>
        <v>0</v>
      </c>
      <c r="T32" s="51">
        <f t="shared" si="3"/>
        <v>0</v>
      </c>
      <c r="U32" s="52">
        <f t="shared" si="4"/>
        <v>0</v>
      </c>
      <c r="V32" s="577"/>
      <c r="W32" s="577"/>
      <c r="X32" s="577"/>
      <c r="Y32" s="577"/>
      <c r="Z32" s="701"/>
      <c r="AA32" s="731"/>
      <c r="AB32" s="742"/>
    </row>
    <row r="33" spans="1:28" ht="42" customHeight="1" x14ac:dyDescent="0.25">
      <c r="A33" s="756"/>
      <c r="B33" s="759"/>
      <c r="C33" s="691"/>
      <c r="D33" s="692" t="s">
        <v>37</v>
      </c>
      <c r="E33" s="693" t="s">
        <v>801</v>
      </c>
      <c r="F33" s="721">
        <v>20</v>
      </c>
      <c r="G33" s="691" t="s">
        <v>802</v>
      </c>
      <c r="H33" s="691" t="s">
        <v>797</v>
      </c>
      <c r="I33" s="714">
        <f>+MAX(V33:Y36)</f>
        <v>0</v>
      </c>
      <c r="J33" s="732" t="s">
        <v>38</v>
      </c>
      <c r="K33" s="429">
        <v>0.5</v>
      </c>
      <c r="L33" s="24" t="s">
        <v>22</v>
      </c>
      <c r="M33" s="57">
        <v>0.2</v>
      </c>
      <c r="N33" s="25">
        <v>0.5</v>
      </c>
      <c r="O33" s="25">
        <v>0.8</v>
      </c>
      <c r="P33" s="25">
        <v>1</v>
      </c>
      <c r="Q33" s="6">
        <f t="shared" si="0"/>
        <v>0.1</v>
      </c>
      <c r="R33" s="6">
        <f t="shared" si="1"/>
        <v>0.25</v>
      </c>
      <c r="S33" s="6">
        <f t="shared" si="2"/>
        <v>0.4</v>
      </c>
      <c r="T33" s="6">
        <f t="shared" si="3"/>
        <v>0.5</v>
      </c>
      <c r="U33" s="45">
        <f t="shared" si="4"/>
        <v>0.5</v>
      </c>
      <c r="V33" s="576">
        <f>+Q34+Q36</f>
        <v>0</v>
      </c>
      <c r="W33" s="576">
        <f>+R34+R36</f>
        <v>0</v>
      </c>
      <c r="X33" s="576">
        <f>+S34+S36</f>
        <v>0</v>
      </c>
      <c r="Y33" s="576">
        <f>+T34+T36</f>
        <v>0</v>
      </c>
      <c r="Z33" s="701"/>
      <c r="AA33" s="730" t="s">
        <v>322</v>
      </c>
      <c r="AB33" s="742"/>
    </row>
    <row r="34" spans="1:28" ht="40.9" customHeight="1" x14ac:dyDescent="0.25">
      <c r="A34" s="756"/>
      <c r="B34" s="759"/>
      <c r="C34" s="691"/>
      <c r="D34" s="692"/>
      <c r="E34" s="694"/>
      <c r="F34" s="692"/>
      <c r="G34" s="691"/>
      <c r="H34" s="691"/>
      <c r="I34" s="691"/>
      <c r="J34" s="732"/>
      <c r="K34" s="430">
        <v>0.5</v>
      </c>
      <c r="L34" s="54" t="s">
        <v>23</v>
      </c>
      <c r="M34" s="26">
        <v>0</v>
      </c>
      <c r="N34" s="26">
        <v>0</v>
      </c>
      <c r="O34" s="26">
        <v>0</v>
      </c>
      <c r="P34" s="26">
        <v>0</v>
      </c>
      <c r="Q34" s="51">
        <f t="shared" si="0"/>
        <v>0</v>
      </c>
      <c r="R34" s="51">
        <f t="shared" si="1"/>
        <v>0</v>
      </c>
      <c r="S34" s="51">
        <f t="shared" si="2"/>
        <v>0</v>
      </c>
      <c r="T34" s="51">
        <f t="shared" si="3"/>
        <v>0</v>
      </c>
      <c r="U34" s="52">
        <f t="shared" si="4"/>
        <v>0</v>
      </c>
      <c r="V34" s="577"/>
      <c r="W34" s="577"/>
      <c r="X34" s="577"/>
      <c r="Y34" s="577"/>
      <c r="Z34" s="701"/>
      <c r="AA34" s="730"/>
      <c r="AB34" s="742"/>
    </row>
    <row r="35" spans="1:28" ht="28.9" customHeight="1" x14ac:dyDescent="0.25">
      <c r="A35" s="756"/>
      <c r="B35" s="759"/>
      <c r="C35" s="691"/>
      <c r="D35" s="692"/>
      <c r="E35" s="694"/>
      <c r="F35" s="692"/>
      <c r="G35" s="691"/>
      <c r="H35" s="691"/>
      <c r="I35" s="691"/>
      <c r="J35" s="732" t="s">
        <v>39</v>
      </c>
      <c r="K35" s="429">
        <v>0.5</v>
      </c>
      <c r="L35" s="24" t="s">
        <v>22</v>
      </c>
      <c r="M35" s="57">
        <v>0</v>
      </c>
      <c r="N35" s="25">
        <v>0</v>
      </c>
      <c r="O35" s="25">
        <v>0.5</v>
      </c>
      <c r="P35" s="25">
        <v>1</v>
      </c>
      <c r="Q35" s="6">
        <f t="shared" ref="Q35:Q50" si="5">+SUM(M35:M35)*K35</f>
        <v>0</v>
      </c>
      <c r="R35" s="6">
        <f t="shared" ref="R35:R50" si="6">+SUM(N35:N35)*K35</f>
        <v>0</v>
      </c>
      <c r="S35" s="6">
        <f t="shared" si="2"/>
        <v>0.25</v>
      </c>
      <c r="T35" s="6">
        <f t="shared" ref="T35:T50" si="7">+SUM(P35:P35)*K35</f>
        <v>0.5</v>
      </c>
      <c r="U35" s="45">
        <f t="shared" ref="U35:U50" si="8">+MAX(Q35:T35)</f>
        <v>0.5</v>
      </c>
      <c r="V35" s="577"/>
      <c r="W35" s="577"/>
      <c r="X35" s="577"/>
      <c r="Y35" s="577"/>
      <c r="Z35" s="701"/>
      <c r="AA35" s="730"/>
      <c r="AB35" s="742"/>
    </row>
    <row r="36" spans="1:28" ht="40.15" customHeight="1" x14ac:dyDescent="0.25">
      <c r="A36" s="756"/>
      <c r="B36" s="759"/>
      <c r="C36" s="691"/>
      <c r="D36" s="690"/>
      <c r="E36" s="694"/>
      <c r="F36" s="692"/>
      <c r="G36" s="691"/>
      <c r="H36" s="691"/>
      <c r="I36" s="691"/>
      <c r="J36" s="732"/>
      <c r="K36" s="430">
        <v>0.5</v>
      </c>
      <c r="L36" s="54" t="s">
        <v>23</v>
      </c>
      <c r="M36" s="26">
        <v>0</v>
      </c>
      <c r="N36" s="26">
        <v>0</v>
      </c>
      <c r="O36" s="26">
        <v>0</v>
      </c>
      <c r="P36" s="26">
        <v>0</v>
      </c>
      <c r="Q36" s="51">
        <f t="shared" si="5"/>
        <v>0</v>
      </c>
      <c r="R36" s="51">
        <f t="shared" si="6"/>
        <v>0</v>
      </c>
      <c r="S36" s="51">
        <f t="shared" si="2"/>
        <v>0</v>
      </c>
      <c r="T36" s="51">
        <f t="shared" si="7"/>
        <v>0</v>
      </c>
      <c r="U36" s="52">
        <f t="shared" si="8"/>
        <v>0</v>
      </c>
      <c r="V36" s="577"/>
      <c r="W36" s="577"/>
      <c r="X36" s="577"/>
      <c r="Y36" s="577"/>
      <c r="Z36" s="702"/>
      <c r="AA36" s="731"/>
      <c r="AB36" s="742"/>
    </row>
    <row r="37" spans="1:28" ht="42" customHeight="1" x14ac:dyDescent="0.25">
      <c r="A37" s="756"/>
      <c r="B37" s="759"/>
      <c r="C37" s="691" t="s">
        <v>40</v>
      </c>
      <c r="D37" s="691" t="s">
        <v>41</v>
      </c>
      <c r="E37" s="703" t="s">
        <v>1071</v>
      </c>
      <c r="F37" s="717">
        <v>21</v>
      </c>
      <c r="G37" s="703" t="s">
        <v>553</v>
      </c>
      <c r="H37" s="720" t="s">
        <v>1139</v>
      </c>
      <c r="I37" s="715">
        <f>+MAX(V37:Y42)</f>
        <v>0</v>
      </c>
      <c r="J37" s="703" t="s">
        <v>554</v>
      </c>
      <c r="K37" s="442">
        <v>0.3</v>
      </c>
      <c r="L37" s="241" t="s">
        <v>22</v>
      </c>
      <c r="M37" s="413">
        <v>0.05</v>
      </c>
      <c r="N37" s="413">
        <v>1</v>
      </c>
      <c r="O37" s="413">
        <v>1</v>
      </c>
      <c r="P37" s="413">
        <v>1</v>
      </c>
      <c r="Q37" s="6">
        <f t="shared" si="5"/>
        <v>1.4999999999999999E-2</v>
      </c>
      <c r="R37" s="6">
        <f t="shared" si="6"/>
        <v>0.3</v>
      </c>
      <c r="S37" s="6">
        <f t="shared" si="2"/>
        <v>0.3</v>
      </c>
      <c r="T37" s="6">
        <f t="shared" si="7"/>
        <v>0.3</v>
      </c>
      <c r="U37" s="45">
        <f t="shared" si="8"/>
        <v>0.3</v>
      </c>
      <c r="V37" s="576">
        <f>+Q38+Q40+Q42</f>
        <v>0</v>
      </c>
      <c r="W37" s="576">
        <f>+R38+R40+R42</f>
        <v>0</v>
      </c>
      <c r="X37" s="576">
        <f>+S38+S40+S42</f>
        <v>0</v>
      </c>
      <c r="Y37" s="576">
        <f>+T38+T40+T42</f>
        <v>0</v>
      </c>
      <c r="Z37" s="700" t="s">
        <v>43</v>
      </c>
      <c r="AA37" s="710" t="s">
        <v>44</v>
      </c>
      <c r="AB37" s="742"/>
    </row>
    <row r="38" spans="1:28" ht="37.9" customHeight="1" x14ac:dyDescent="0.25">
      <c r="A38" s="756"/>
      <c r="B38" s="759"/>
      <c r="C38" s="691"/>
      <c r="D38" s="691"/>
      <c r="E38" s="704"/>
      <c r="F38" s="718"/>
      <c r="G38" s="704"/>
      <c r="H38" s="720"/>
      <c r="I38" s="716"/>
      <c r="J38" s="704"/>
      <c r="K38" s="443">
        <v>0.3</v>
      </c>
      <c r="L38" s="242" t="s">
        <v>23</v>
      </c>
      <c r="M38" s="414">
        <v>0</v>
      </c>
      <c r="N38" s="414">
        <v>0</v>
      </c>
      <c r="O38" s="414">
        <v>0</v>
      </c>
      <c r="P38" s="414">
        <v>0</v>
      </c>
      <c r="Q38" s="51">
        <f t="shared" si="5"/>
        <v>0</v>
      </c>
      <c r="R38" s="51">
        <f t="shared" si="6"/>
        <v>0</v>
      </c>
      <c r="S38" s="51">
        <v>0</v>
      </c>
      <c r="T38" s="51">
        <f t="shared" si="7"/>
        <v>0</v>
      </c>
      <c r="U38" s="52">
        <f t="shared" si="8"/>
        <v>0</v>
      </c>
      <c r="V38" s="577"/>
      <c r="W38" s="577"/>
      <c r="X38" s="577"/>
      <c r="Y38" s="577"/>
      <c r="Z38" s="701"/>
      <c r="AA38" s="711"/>
      <c r="AB38" s="742"/>
    </row>
    <row r="39" spans="1:28" ht="64.150000000000006" customHeight="1" x14ac:dyDescent="0.25">
      <c r="A39" s="756"/>
      <c r="B39" s="759"/>
      <c r="C39" s="691"/>
      <c r="D39" s="691"/>
      <c r="E39" s="704"/>
      <c r="F39" s="718"/>
      <c r="G39" s="704"/>
      <c r="H39" s="720"/>
      <c r="I39" s="716"/>
      <c r="J39" s="703" t="s">
        <v>1144</v>
      </c>
      <c r="K39" s="442">
        <v>0.35</v>
      </c>
      <c r="L39" s="241" t="s">
        <v>22</v>
      </c>
      <c r="M39" s="413">
        <v>0.25</v>
      </c>
      <c r="N39" s="413">
        <v>0.5</v>
      </c>
      <c r="O39" s="413">
        <v>0.75</v>
      </c>
      <c r="P39" s="413">
        <v>1</v>
      </c>
      <c r="Q39" s="6">
        <f t="shared" si="5"/>
        <v>8.7499999999999994E-2</v>
      </c>
      <c r="R39" s="6">
        <f t="shared" si="6"/>
        <v>0.17499999999999999</v>
      </c>
      <c r="S39" s="6">
        <f t="shared" ref="S39:S50" si="9">+SUM(O39:O39)*K39</f>
        <v>0.26249999999999996</v>
      </c>
      <c r="T39" s="6">
        <f t="shared" si="7"/>
        <v>0.35</v>
      </c>
      <c r="U39" s="45">
        <f t="shared" si="8"/>
        <v>0.35</v>
      </c>
      <c r="V39" s="577"/>
      <c r="W39" s="577"/>
      <c r="X39" s="577"/>
      <c r="Y39" s="577"/>
      <c r="Z39" s="701"/>
      <c r="AA39" s="711"/>
      <c r="AB39" s="742"/>
    </row>
    <row r="40" spans="1:28" ht="54" customHeight="1" x14ac:dyDescent="0.25">
      <c r="A40" s="756"/>
      <c r="B40" s="759"/>
      <c r="C40" s="691"/>
      <c r="D40" s="691"/>
      <c r="E40" s="704"/>
      <c r="F40" s="718"/>
      <c r="G40" s="704"/>
      <c r="H40" s="720"/>
      <c r="I40" s="716"/>
      <c r="J40" s="704"/>
      <c r="K40" s="443">
        <v>0.35</v>
      </c>
      <c r="L40" s="242" t="s">
        <v>23</v>
      </c>
      <c r="M40" s="414">
        <v>0</v>
      </c>
      <c r="N40" s="414">
        <v>0</v>
      </c>
      <c r="O40" s="414">
        <v>0</v>
      </c>
      <c r="P40" s="414">
        <v>0</v>
      </c>
      <c r="Q40" s="51">
        <f t="shared" si="5"/>
        <v>0</v>
      </c>
      <c r="R40" s="51">
        <f t="shared" si="6"/>
        <v>0</v>
      </c>
      <c r="S40" s="51">
        <f t="shared" si="9"/>
        <v>0</v>
      </c>
      <c r="T40" s="51">
        <f t="shared" si="7"/>
        <v>0</v>
      </c>
      <c r="U40" s="52">
        <f t="shared" si="8"/>
        <v>0</v>
      </c>
      <c r="V40" s="577"/>
      <c r="W40" s="577"/>
      <c r="X40" s="577"/>
      <c r="Y40" s="577"/>
      <c r="Z40" s="701"/>
      <c r="AA40" s="711"/>
      <c r="AB40" s="742"/>
    </row>
    <row r="41" spans="1:28" ht="27.6" customHeight="1" x14ac:dyDescent="0.25">
      <c r="A41" s="756"/>
      <c r="B41" s="759"/>
      <c r="C41" s="691"/>
      <c r="D41" s="691"/>
      <c r="E41" s="704"/>
      <c r="F41" s="718"/>
      <c r="G41" s="704"/>
      <c r="H41" s="720"/>
      <c r="I41" s="716"/>
      <c r="J41" s="703" t="s">
        <v>1145</v>
      </c>
      <c r="K41" s="442">
        <v>0.35</v>
      </c>
      <c r="L41" s="241" t="s">
        <v>22</v>
      </c>
      <c r="M41" s="413">
        <v>0.25</v>
      </c>
      <c r="N41" s="413">
        <v>0.5</v>
      </c>
      <c r="O41" s="413">
        <v>0.75</v>
      </c>
      <c r="P41" s="413">
        <v>1</v>
      </c>
      <c r="Q41" s="6">
        <f t="shared" si="5"/>
        <v>8.7499999999999994E-2</v>
      </c>
      <c r="R41" s="6">
        <f t="shared" si="6"/>
        <v>0.17499999999999999</v>
      </c>
      <c r="S41" s="6">
        <f t="shared" si="9"/>
        <v>0.26249999999999996</v>
      </c>
      <c r="T41" s="6">
        <f t="shared" si="7"/>
        <v>0.35</v>
      </c>
      <c r="U41" s="45">
        <f t="shared" si="8"/>
        <v>0.35</v>
      </c>
      <c r="V41" s="577"/>
      <c r="W41" s="577"/>
      <c r="X41" s="577"/>
      <c r="Y41" s="577"/>
      <c r="Z41" s="701"/>
      <c r="AA41" s="711"/>
      <c r="AB41" s="742"/>
    </row>
    <row r="42" spans="1:28" ht="23.45" customHeight="1" x14ac:dyDescent="0.25">
      <c r="A42" s="756"/>
      <c r="B42" s="759"/>
      <c r="C42" s="691"/>
      <c r="D42" s="691"/>
      <c r="E42" s="713"/>
      <c r="F42" s="719"/>
      <c r="G42" s="713"/>
      <c r="H42" s="720"/>
      <c r="I42" s="716"/>
      <c r="J42" s="704"/>
      <c r="K42" s="443">
        <v>0.35</v>
      </c>
      <c r="L42" s="242" t="s">
        <v>23</v>
      </c>
      <c r="M42" s="414">
        <v>0</v>
      </c>
      <c r="N42" s="414">
        <v>0</v>
      </c>
      <c r="O42" s="414">
        <v>0</v>
      </c>
      <c r="P42" s="414">
        <v>0</v>
      </c>
      <c r="Q42" s="51">
        <f t="shared" si="5"/>
        <v>0</v>
      </c>
      <c r="R42" s="51">
        <f t="shared" si="6"/>
        <v>0</v>
      </c>
      <c r="S42" s="51">
        <f t="shared" si="9"/>
        <v>0</v>
      </c>
      <c r="T42" s="51">
        <f t="shared" si="7"/>
        <v>0</v>
      </c>
      <c r="U42" s="52">
        <f t="shared" si="8"/>
        <v>0</v>
      </c>
      <c r="V42" s="602"/>
      <c r="W42" s="602"/>
      <c r="X42" s="602"/>
      <c r="Y42" s="602"/>
      <c r="Z42" s="702"/>
      <c r="AA42" s="712"/>
      <c r="AB42" s="742"/>
    </row>
    <row r="43" spans="1:28" ht="43.15" customHeight="1" x14ac:dyDescent="0.25">
      <c r="A43" s="756"/>
      <c r="B43" s="759"/>
      <c r="C43" s="691" t="s">
        <v>45</v>
      </c>
      <c r="D43" s="691" t="s">
        <v>46</v>
      </c>
      <c r="E43" s="703" t="s">
        <v>431</v>
      </c>
      <c r="F43" s="550">
        <v>22</v>
      </c>
      <c r="G43" s="550" t="s">
        <v>432</v>
      </c>
      <c r="H43" s="550" t="s">
        <v>42</v>
      </c>
      <c r="I43" s="714">
        <f>+MAX(V43:Y50)</f>
        <v>0</v>
      </c>
      <c r="J43" s="698" t="s">
        <v>433</v>
      </c>
      <c r="K43" s="444">
        <v>0.2</v>
      </c>
      <c r="L43" s="243" t="s">
        <v>22</v>
      </c>
      <c r="M43" s="244">
        <v>0</v>
      </c>
      <c r="N43" s="244">
        <v>0.3</v>
      </c>
      <c r="O43" s="244">
        <v>0.7</v>
      </c>
      <c r="P43" s="244">
        <v>1</v>
      </c>
      <c r="Q43" s="17">
        <f t="shared" si="5"/>
        <v>0</v>
      </c>
      <c r="R43" s="17">
        <f t="shared" si="6"/>
        <v>0.06</v>
      </c>
      <c r="S43" s="17">
        <f t="shared" si="9"/>
        <v>0.13999999999999999</v>
      </c>
      <c r="T43" s="17">
        <f t="shared" si="7"/>
        <v>0.2</v>
      </c>
      <c r="U43" s="62">
        <f t="shared" si="8"/>
        <v>0.2</v>
      </c>
      <c r="V43" s="576">
        <f>+Q44+Q46+Q48+Q50</f>
        <v>0</v>
      </c>
      <c r="W43" s="576">
        <f>+R44+R46+R48+R50</f>
        <v>0</v>
      </c>
      <c r="X43" s="576">
        <f>+S44+S46+S48+S50</f>
        <v>0</v>
      </c>
      <c r="Y43" s="576">
        <f>+T44+T46+T48+T50</f>
        <v>0</v>
      </c>
      <c r="Z43" s="708" t="s">
        <v>47</v>
      </c>
      <c r="AA43" s="705" t="s">
        <v>48</v>
      </c>
      <c r="AB43" s="742"/>
    </row>
    <row r="44" spans="1:28" ht="47.45" customHeight="1" x14ac:dyDescent="0.25">
      <c r="A44" s="756"/>
      <c r="B44" s="759"/>
      <c r="C44" s="691"/>
      <c r="D44" s="691"/>
      <c r="E44" s="704"/>
      <c r="F44" s="550"/>
      <c r="G44" s="550"/>
      <c r="H44" s="550"/>
      <c r="I44" s="691"/>
      <c r="J44" s="698"/>
      <c r="K44" s="443">
        <v>0.2</v>
      </c>
      <c r="L44" s="242" t="s">
        <v>23</v>
      </c>
      <c r="M44" s="414">
        <v>0</v>
      </c>
      <c r="N44" s="414">
        <v>0</v>
      </c>
      <c r="O44" s="414">
        <v>0</v>
      </c>
      <c r="P44" s="414">
        <v>0</v>
      </c>
      <c r="Q44" s="51">
        <f t="shared" si="5"/>
        <v>0</v>
      </c>
      <c r="R44" s="51">
        <f t="shared" si="6"/>
        <v>0</v>
      </c>
      <c r="S44" s="51">
        <f t="shared" si="9"/>
        <v>0</v>
      </c>
      <c r="T44" s="51">
        <f t="shared" si="7"/>
        <v>0</v>
      </c>
      <c r="U44" s="52">
        <f t="shared" si="8"/>
        <v>0</v>
      </c>
      <c r="V44" s="577"/>
      <c r="W44" s="577"/>
      <c r="X44" s="577"/>
      <c r="Y44" s="577"/>
      <c r="Z44" s="708"/>
      <c r="AA44" s="706"/>
      <c r="AB44" s="742"/>
    </row>
    <row r="45" spans="1:28" ht="30" customHeight="1" x14ac:dyDescent="0.25">
      <c r="A45" s="756"/>
      <c r="B45" s="759"/>
      <c r="C45" s="691"/>
      <c r="D45" s="691"/>
      <c r="E45" s="704"/>
      <c r="F45" s="550"/>
      <c r="G45" s="550"/>
      <c r="H45" s="550"/>
      <c r="I45" s="691"/>
      <c r="J45" s="698" t="s">
        <v>434</v>
      </c>
      <c r="K45" s="444">
        <v>0.15</v>
      </c>
      <c r="L45" s="243" t="s">
        <v>22</v>
      </c>
      <c r="M45" s="244">
        <v>0</v>
      </c>
      <c r="N45" s="244">
        <v>0.3</v>
      </c>
      <c r="O45" s="244">
        <v>0.7</v>
      </c>
      <c r="P45" s="244">
        <v>1</v>
      </c>
      <c r="Q45" s="17">
        <f t="shared" si="5"/>
        <v>0</v>
      </c>
      <c r="R45" s="17">
        <f t="shared" si="6"/>
        <v>4.4999999999999998E-2</v>
      </c>
      <c r="S45" s="17">
        <f t="shared" si="9"/>
        <v>0.105</v>
      </c>
      <c r="T45" s="17">
        <f t="shared" si="7"/>
        <v>0.15</v>
      </c>
      <c r="U45" s="62">
        <f t="shared" si="8"/>
        <v>0.15</v>
      </c>
      <c r="V45" s="577"/>
      <c r="W45" s="577"/>
      <c r="X45" s="577"/>
      <c r="Y45" s="577"/>
      <c r="Z45" s="708"/>
      <c r="AA45" s="706"/>
      <c r="AB45" s="742"/>
    </row>
    <row r="46" spans="1:28" ht="85.15" customHeight="1" x14ac:dyDescent="0.25">
      <c r="A46" s="756"/>
      <c r="B46" s="759"/>
      <c r="C46" s="691"/>
      <c r="D46" s="691"/>
      <c r="E46" s="704"/>
      <c r="F46" s="550"/>
      <c r="G46" s="550"/>
      <c r="H46" s="550"/>
      <c r="I46" s="691"/>
      <c r="J46" s="698"/>
      <c r="K46" s="443">
        <v>0.15</v>
      </c>
      <c r="L46" s="242" t="s">
        <v>23</v>
      </c>
      <c r="M46" s="414">
        <v>0</v>
      </c>
      <c r="N46" s="414">
        <v>0</v>
      </c>
      <c r="O46" s="414">
        <v>0</v>
      </c>
      <c r="P46" s="414">
        <v>0</v>
      </c>
      <c r="Q46" s="51">
        <f t="shared" si="5"/>
        <v>0</v>
      </c>
      <c r="R46" s="51">
        <f t="shared" si="6"/>
        <v>0</v>
      </c>
      <c r="S46" s="51">
        <f t="shared" si="9"/>
        <v>0</v>
      </c>
      <c r="T46" s="51">
        <f t="shared" si="7"/>
        <v>0</v>
      </c>
      <c r="U46" s="52">
        <f t="shared" si="8"/>
        <v>0</v>
      </c>
      <c r="V46" s="577"/>
      <c r="W46" s="577"/>
      <c r="X46" s="577"/>
      <c r="Y46" s="577"/>
      <c r="Z46" s="708"/>
      <c r="AA46" s="706"/>
      <c r="AB46" s="742"/>
    </row>
    <row r="47" spans="1:28" ht="52.9" customHeight="1" x14ac:dyDescent="0.25">
      <c r="A47" s="756"/>
      <c r="B47" s="759"/>
      <c r="C47" s="691"/>
      <c r="D47" s="691"/>
      <c r="E47" s="704"/>
      <c r="F47" s="550"/>
      <c r="G47" s="550"/>
      <c r="H47" s="550"/>
      <c r="I47" s="691"/>
      <c r="J47" s="698" t="s">
        <v>435</v>
      </c>
      <c r="K47" s="444">
        <v>0.4</v>
      </c>
      <c r="L47" s="243" t="s">
        <v>22</v>
      </c>
      <c r="M47" s="244">
        <v>0.15</v>
      </c>
      <c r="N47" s="244">
        <v>0.4</v>
      </c>
      <c r="O47" s="244">
        <v>0.75</v>
      </c>
      <c r="P47" s="244">
        <v>1</v>
      </c>
      <c r="Q47" s="17">
        <f t="shared" si="5"/>
        <v>0.06</v>
      </c>
      <c r="R47" s="17">
        <f t="shared" si="6"/>
        <v>0.16000000000000003</v>
      </c>
      <c r="S47" s="17">
        <f t="shared" si="9"/>
        <v>0.30000000000000004</v>
      </c>
      <c r="T47" s="17">
        <f t="shared" si="7"/>
        <v>0.4</v>
      </c>
      <c r="U47" s="62">
        <f t="shared" si="8"/>
        <v>0.4</v>
      </c>
      <c r="V47" s="577"/>
      <c r="W47" s="577"/>
      <c r="X47" s="577"/>
      <c r="Y47" s="577"/>
      <c r="Z47" s="708"/>
      <c r="AA47" s="706"/>
      <c r="AB47" s="742"/>
    </row>
    <row r="48" spans="1:28" ht="40.9" customHeight="1" x14ac:dyDescent="0.25">
      <c r="A48" s="756"/>
      <c r="B48" s="759"/>
      <c r="C48" s="691"/>
      <c r="D48" s="691"/>
      <c r="E48" s="704"/>
      <c r="F48" s="550"/>
      <c r="G48" s="550"/>
      <c r="H48" s="550"/>
      <c r="I48" s="691"/>
      <c r="J48" s="698"/>
      <c r="K48" s="443">
        <v>0.4</v>
      </c>
      <c r="L48" s="242" t="s">
        <v>23</v>
      </c>
      <c r="M48" s="414">
        <v>0</v>
      </c>
      <c r="N48" s="414">
        <v>0</v>
      </c>
      <c r="O48" s="414">
        <v>0</v>
      </c>
      <c r="P48" s="414">
        <v>0</v>
      </c>
      <c r="Q48" s="51">
        <f t="shared" si="5"/>
        <v>0</v>
      </c>
      <c r="R48" s="51">
        <f t="shared" si="6"/>
        <v>0</v>
      </c>
      <c r="S48" s="51">
        <f t="shared" si="9"/>
        <v>0</v>
      </c>
      <c r="T48" s="51">
        <f t="shared" si="7"/>
        <v>0</v>
      </c>
      <c r="U48" s="52">
        <f t="shared" si="8"/>
        <v>0</v>
      </c>
      <c r="V48" s="577"/>
      <c r="W48" s="577"/>
      <c r="X48" s="577"/>
      <c r="Y48" s="577"/>
      <c r="Z48" s="708"/>
      <c r="AA48" s="706"/>
      <c r="AB48" s="742"/>
    </row>
    <row r="49" spans="1:28" ht="39.6" customHeight="1" x14ac:dyDescent="0.25">
      <c r="A49" s="756"/>
      <c r="B49" s="759"/>
      <c r="C49" s="691"/>
      <c r="D49" s="691"/>
      <c r="E49" s="704"/>
      <c r="F49" s="550"/>
      <c r="G49" s="550"/>
      <c r="H49" s="550"/>
      <c r="I49" s="691"/>
      <c r="J49" s="698" t="s">
        <v>436</v>
      </c>
      <c r="K49" s="444">
        <v>0.25</v>
      </c>
      <c r="L49" s="243" t="s">
        <v>396</v>
      </c>
      <c r="M49" s="244">
        <v>0.25</v>
      </c>
      <c r="N49" s="244">
        <v>0.5</v>
      </c>
      <c r="O49" s="244">
        <v>0.75</v>
      </c>
      <c r="P49" s="244">
        <v>1</v>
      </c>
      <c r="Q49" s="17">
        <f t="shared" si="5"/>
        <v>6.25E-2</v>
      </c>
      <c r="R49" s="17">
        <f t="shared" si="6"/>
        <v>0.125</v>
      </c>
      <c r="S49" s="17">
        <f t="shared" si="9"/>
        <v>0.1875</v>
      </c>
      <c r="T49" s="17">
        <f t="shared" si="7"/>
        <v>0.25</v>
      </c>
      <c r="U49" s="62">
        <f t="shared" si="8"/>
        <v>0.25</v>
      </c>
      <c r="V49" s="577"/>
      <c r="W49" s="577"/>
      <c r="X49" s="577"/>
      <c r="Y49" s="577"/>
      <c r="Z49" s="708"/>
      <c r="AA49" s="706"/>
      <c r="AB49" s="742"/>
    </row>
    <row r="50" spans="1:28" ht="46.9" customHeight="1" x14ac:dyDescent="0.25">
      <c r="A50" s="757"/>
      <c r="B50" s="760"/>
      <c r="C50" s="691"/>
      <c r="D50" s="691"/>
      <c r="E50" s="713"/>
      <c r="F50" s="550"/>
      <c r="G50" s="550"/>
      <c r="H50" s="550"/>
      <c r="I50" s="691"/>
      <c r="J50" s="698"/>
      <c r="K50" s="443">
        <v>0.25</v>
      </c>
      <c r="L50" s="242" t="s">
        <v>23</v>
      </c>
      <c r="M50" s="414">
        <v>0</v>
      </c>
      <c r="N50" s="414">
        <v>0</v>
      </c>
      <c r="O50" s="414">
        <v>0</v>
      </c>
      <c r="P50" s="414">
        <v>0</v>
      </c>
      <c r="Q50" s="60">
        <f t="shared" si="5"/>
        <v>0</v>
      </c>
      <c r="R50" s="60">
        <f t="shared" si="6"/>
        <v>0</v>
      </c>
      <c r="S50" s="60">
        <f t="shared" si="9"/>
        <v>0</v>
      </c>
      <c r="T50" s="60">
        <f t="shared" si="7"/>
        <v>0</v>
      </c>
      <c r="U50" s="59">
        <f t="shared" si="8"/>
        <v>0</v>
      </c>
      <c r="V50" s="602"/>
      <c r="W50" s="602"/>
      <c r="X50" s="602"/>
      <c r="Y50" s="602"/>
      <c r="Z50" s="709"/>
      <c r="AA50" s="707"/>
      <c r="AB50" s="743"/>
    </row>
    <row r="51" spans="1:28" s="14" customFormat="1" x14ac:dyDescent="0.25">
      <c r="Q51" s="61"/>
      <c r="R51" s="61"/>
      <c r="S51" s="61"/>
      <c r="T51" s="61"/>
      <c r="U51" s="58"/>
      <c r="V51" s="699"/>
      <c r="W51" s="699"/>
      <c r="X51" s="699"/>
      <c r="Y51" s="699"/>
    </row>
    <row r="52" spans="1:28" s="14" customFormat="1" x14ac:dyDescent="0.25">
      <c r="Q52" s="47"/>
      <c r="R52" s="47"/>
      <c r="S52" s="47"/>
      <c r="T52" s="47"/>
      <c r="U52" s="48"/>
      <c r="V52" s="699"/>
      <c r="W52" s="699"/>
      <c r="X52" s="699"/>
      <c r="Y52" s="699"/>
    </row>
    <row r="53" spans="1:28" s="14" customFormat="1" x14ac:dyDescent="0.25">
      <c r="Q53" s="47"/>
      <c r="R53" s="47"/>
      <c r="S53" s="47"/>
      <c r="T53" s="47"/>
      <c r="U53" s="48"/>
      <c r="V53" s="699"/>
      <c r="W53" s="699"/>
      <c r="X53" s="699"/>
      <c r="Y53" s="699"/>
    </row>
    <row r="54" spans="1:28" s="14" customFormat="1" x14ac:dyDescent="0.25">
      <c r="Q54" s="47"/>
      <c r="R54" s="47"/>
      <c r="S54" s="47"/>
      <c r="T54" s="47"/>
      <c r="U54" s="48"/>
      <c r="V54" s="699"/>
      <c r="W54" s="699"/>
      <c r="X54" s="699"/>
      <c r="Y54" s="699"/>
    </row>
    <row r="55" spans="1:28" s="14" customFormat="1" x14ac:dyDescent="0.25">
      <c r="Q55" s="47"/>
      <c r="R55" s="47"/>
      <c r="S55" s="47"/>
      <c r="T55" s="47"/>
      <c r="U55" s="48"/>
      <c r="V55" s="697"/>
      <c r="W55" s="697"/>
      <c r="X55" s="697"/>
      <c r="Y55" s="697"/>
    </row>
    <row r="56" spans="1:28" s="14" customFormat="1" x14ac:dyDescent="0.25">
      <c r="Q56" s="47"/>
      <c r="R56" s="47"/>
      <c r="S56" s="47"/>
      <c r="T56" s="47"/>
      <c r="U56" s="48"/>
      <c r="V56" s="697"/>
      <c r="W56" s="697"/>
      <c r="X56" s="697"/>
      <c r="Y56" s="697"/>
    </row>
    <row r="57" spans="1:28" s="14" customFormat="1" x14ac:dyDescent="0.25">
      <c r="Q57" s="47"/>
      <c r="R57" s="47"/>
      <c r="S57" s="47"/>
      <c r="T57" s="47"/>
      <c r="U57" s="48"/>
      <c r="V57" s="697"/>
      <c r="W57" s="697"/>
      <c r="X57" s="697"/>
      <c r="Y57" s="697"/>
    </row>
    <row r="58" spans="1:28" s="14" customFormat="1" x14ac:dyDescent="0.25">
      <c r="Q58" s="47"/>
      <c r="R58" s="47"/>
      <c r="S58" s="47"/>
      <c r="T58" s="47"/>
      <c r="U58" s="48"/>
      <c r="V58" s="697"/>
      <c r="W58" s="697"/>
      <c r="X58" s="697"/>
      <c r="Y58" s="697"/>
    </row>
    <row r="59" spans="1:28" s="14" customFormat="1" x14ac:dyDescent="0.25">
      <c r="Q59" s="47"/>
      <c r="R59" s="47"/>
      <c r="S59" s="47"/>
      <c r="T59" s="47"/>
      <c r="U59" s="48"/>
      <c r="V59" s="697"/>
      <c r="W59" s="697"/>
      <c r="X59" s="697"/>
      <c r="Y59" s="697"/>
    </row>
    <row r="60" spans="1:28" s="14" customFormat="1" x14ac:dyDescent="0.25">
      <c r="Q60" s="47"/>
      <c r="R60" s="47"/>
      <c r="S60" s="47"/>
      <c r="T60" s="47"/>
      <c r="U60" s="48"/>
      <c r="V60" s="697"/>
      <c r="W60" s="697"/>
      <c r="X60" s="697"/>
      <c r="Y60" s="697"/>
    </row>
    <row r="61" spans="1:28" s="14" customFormat="1" x14ac:dyDescent="0.25">
      <c r="Q61" s="47"/>
      <c r="R61" s="47"/>
      <c r="S61" s="47"/>
      <c r="T61" s="47"/>
      <c r="U61" s="48"/>
      <c r="V61" s="697"/>
      <c r="W61" s="697"/>
      <c r="X61" s="697"/>
      <c r="Y61" s="697"/>
    </row>
    <row r="62" spans="1:28" s="14" customFormat="1" x14ac:dyDescent="0.25">
      <c r="Q62" s="47"/>
      <c r="R62" s="47"/>
      <c r="S62" s="47"/>
      <c r="T62" s="47"/>
      <c r="U62" s="48"/>
      <c r="V62" s="697"/>
      <c r="W62" s="697"/>
      <c r="X62" s="697"/>
      <c r="Y62" s="697"/>
    </row>
    <row r="63" spans="1:28" s="14" customFormat="1" x14ac:dyDescent="0.25">
      <c r="Q63" s="47"/>
      <c r="R63" s="47"/>
      <c r="S63" s="47"/>
      <c r="T63" s="47"/>
      <c r="U63" s="48"/>
      <c r="V63" s="697"/>
      <c r="W63" s="697"/>
      <c r="X63" s="697"/>
      <c r="Y63" s="697"/>
    </row>
    <row r="64" spans="1:28" s="14" customFormat="1" x14ac:dyDescent="0.25">
      <c r="Q64" s="47"/>
      <c r="R64" s="47"/>
      <c r="S64" s="47"/>
      <c r="T64" s="47"/>
      <c r="U64" s="48"/>
      <c r="V64" s="697"/>
      <c r="W64" s="697"/>
      <c r="X64" s="697"/>
      <c r="Y64" s="697"/>
    </row>
    <row r="65" spans="17:25" s="14" customFormat="1" x14ac:dyDescent="0.25">
      <c r="Q65" s="47"/>
      <c r="R65" s="47"/>
      <c r="S65" s="47"/>
      <c r="T65" s="47"/>
      <c r="U65" s="48"/>
      <c r="V65" s="697"/>
      <c r="W65" s="697"/>
      <c r="X65" s="697"/>
      <c r="Y65" s="697"/>
    </row>
    <row r="66" spans="17:25" s="14" customFormat="1" x14ac:dyDescent="0.25">
      <c r="Q66" s="47"/>
      <c r="R66" s="47"/>
      <c r="S66" s="47"/>
      <c r="T66" s="47"/>
      <c r="U66" s="48"/>
      <c r="V66" s="697"/>
      <c r="W66" s="697"/>
      <c r="X66" s="697"/>
      <c r="Y66" s="697"/>
    </row>
    <row r="67" spans="17:25" s="14" customFormat="1" x14ac:dyDescent="0.25">
      <c r="Q67" s="47"/>
      <c r="R67" s="47"/>
      <c r="S67" s="47"/>
      <c r="T67" s="47"/>
      <c r="U67" s="48"/>
      <c r="V67" s="697"/>
      <c r="W67" s="697"/>
      <c r="X67" s="697"/>
      <c r="Y67" s="697"/>
    </row>
    <row r="68" spans="17:25" x14ac:dyDescent="0.25">
      <c r="Q68" s="47"/>
      <c r="R68" s="47"/>
      <c r="S68" s="47"/>
      <c r="T68" s="47"/>
      <c r="U68" s="48"/>
      <c r="V68" s="697"/>
      <c r="W68" s="697"/>
      <c r="X68" s="697"/>
      <c r="Y68" s="697"/>
    </row>
    <row r="69" spans="17:25" x14ac:dyDescent="0.25">
      <c r="Q69" s="47"/>
      <c r="R69" s="47"/>
      <c r="S69" s="47"/>
      <c r="T69" s="47"/>
      <c r="U69" s="48"/>
      <c r="V69" s="697"/>
      <c r="W69" s="697"/>
      <c r="X69" s="697"/>
      <c r="Y69" s="697"/>
    </row>
    <row r="70" spans="17:25" x14ac:dyDescent="0.25">
      <c r="Q70" s="47"/>
      <c r="R70" s="47"/>
      <c r="S70" s="47"/>
      <c r="T70" s="47"/>
      <c r="U70" s="48"/>
      <c r="V70" s="697"/>
      <c r="W70" s="697"/>
      <c r="X70" s="697"/>
      <c r="Y70" s="697"/>
    </row>
    <row r="71" spans="17:25" x14ac:dyDescent="0.25">
      <c r="Q71" s="47"/>
      <c r="R71" s="47"/>
      <c r="S71" s="47"/>
      <c r="T71" s="47"/>
      <c r="U71" s="48"/>
      <c r="V71" s="697"/>
      <c r="W71" s="697"/>
      <c r="X71" s="697"/>
      <c r="Y71" s="697"/>
    </row>
    <row r="72" spans="17:25" x14ac:dyDescent="0.25">
      <c r="Q72" s="47"/>
      <c r="R72" s="47"/>
      <c r="S72" s="47"/>
      <c r="T72" s="47"/>
      <c r="U72" s="48"/>
      <c r="V72" s="697"/>
      <c r="W72" s="697"/>
      <c r="X72" s="697"/>
      <c r="Y72" s="697"/>
    </row>
    <row r="73" spans="17:25" x14ac:dyDescent="0.25">
      <c r="Q73" s="47"/>
      <c r="R73" s="47"/>
      <c r="S73" s="47"/>
      <c r="T73" s="47"/>
      <c r="U73" s="48"/>
      <c r="V73" s="697"/>
      <c r="W73" s="697"/>
      <c r="X73" s="697"/>
      <c r="Y73" s="697"/>
    </row>
    <row r="74" spans="17:25" x14ac:dyDescent="0.25">
      <c r="Q74" s="47"/>
      <c r="R74" s="47"/>
      <c r="S74" s="47"/>
      <c r="T74" s="47"/>
      <c r="U74" s="48"/>
      <c r="V74" s="697"/>
      <c r="W74" s="697"/>
      <c r="X74" s="697"/>
      <c r="Y74" s="697"/>
    </row>
    <row r="75" spans="17:25" x14ac:dyDescent="0.25">
      <c r="Q75" s="47"/>
      <c r="R75" s="47"/>
      <c r="S75" s="47"/>
      <c r="T75" s="47"/>
      <c r="U75" s="48"/>
      <c r="V75" s="697"/>
      <c r="W75" s="697"/>
      <c r="X75" s="697"/>
      <c r="Y75" s="697"/>
    </row>
    <row r="76" spans="17:25" x14ac:dyDescent="0.25">
      <c r="Q76" s="47"/>
      <c r="R76" s="47"/>
      <c r="S76" s="47"/>
      <c r="T76" s="47"/>
      <c r="U76" s="48"/>
      <c r="V76" s="697"/>
      <c r="W76" s="697"/>
      <c r="X76" s="697"/>
      <c r="Y76" s="697"/>
    </row>
    <row r="77" spans="17:25" x14ac:dyDescent="0.25">
      <c r="Q77" s="47"/>
      <c r="R77" s="47"/>
      <c r="S77" s="47"/>
      <c r="T77" s="47"/>
      <c r="U77" s="48"/>
      <c r="V77" s="697"/>
      <c r="W77" s="697"/>
      <c r="X77" s="697"/>
      <c r="Y77" s="697"/>
    </row>
    <row r="78" spans="17:25" x14ac:dyDescent="0.25">
      <c r="Q78" s="47"/>
      <c r="R78" s="47"/>
      <c r="S78" s="47"/>
      <c r="T78" s="47"/>
      <c r="U78" s="48"/>
      <c r="V78" s="697"/>
      <c r="W78" s="697"/>
      <c r="X78" s="697"/>
      <c r="Y78" s="697"/>
    </row>
    <row r="79" spans="17:25" x14ac:dyDescent="0.25">
      <c r="Q79" s="47"/>
      <c r="R79" s="47"/>
      <c r="S79" s="47"/>
      <c r="T79" s="47"/>
      <c r="U79" s="48"/>
      <c r="V79" s="697"/>
      <c r="W79" s="697"/>
      <c r="X79" s="697"/>
      <c r="Y79" s="697"/>
    </row>
    <row r="80" spans="17:25" x14ac:dyDescent="0.25">
      <c r="Q80" s="47"/>
      <c r="R80" s="47"/>
      <c r="S80" s="47"/>
      <c r="T80" s="47"/>
      <c r="U80" s="48"/>
      <c r="V80" s="697"/>
      <c r="W80" s="697"/>
      <c r="X80" s="697"/>
      <c r="Y80" s="697"/>
    </row>
    <row r="81" spans="17:25" x14ac:dyDescent="0.25">
      <c r="Q81" s="47"/>
      <c r="R81" s="47"/>
      <c r="S81" s="47"/>
      <c r="T81" s="47"/>
      <c r="U81" s="48"/>
      <c r="V81" s="697"/>
      <c r="W81" s="697"/>
      <c r="X81" s="697"/>
      <c r="Y81" s="697"/>
    </row>
    <row r="82" spans="17:25" x14ac:dyDescent="0.25">
      <c r="Q82" s="47"/>
      <c r="R82" s="47"/>
      <c r="S82" s="47"/>
      <c r="T82" s="47"/>
      <c r="U82" s="48"/>
      <c r="V82" s="697"/>
      <c r="W82" s="697"/>
      <c r="X82" s="697"/>
      <c r="Y82" s="697"/>
    </row>
    <row r="83" spans="17:25" x14ac:dyDescent="0.25">
      <c r="Q83" s="47"/>
      <c r="R83" s="47"/>
      <c r="S83" s="47"/>
      <c r="T83" s="47"/>
      <c r="U83" s="48"/>
      <c r="V83" s="697"/>
      <c r="W83" s="697"/>
      <c r="X83" s="697"/>
      <c r="Y83" s="697"/>
    </row>
    <row r="84" spans="17:25" x14ac:dyDescent="0.25">
      <c r="Q84" s="47"/>
      <c r="R84" s="47"/>
      <c r="S84" s="47"/>
      <c r="T84" s="47"/>
      <c r="U84" s="48"/>
      <c r="V84" s="697"/>
      <c r="W84" s="697"/>
      <c r="X84" s="697"/>
      <c r="Y84" s="697"/>
    </row>
    <row r="85" spans="17:25" x14ac:dyDescent="0.25">
      <c r="Q85" s="34"/>
      <c r="R85" s="34"/>
      <c r="S85" s="34"/>
      <c r="T85" s="34"/>
      <c r="U85" s="34"/>
      <c r="V85" s="34"/>
      <c r="W85" s="34"/>
      <c r="X85" s="34"/>
      <c r="Y85" s="34"/>
    </row>
    <row r="86" spans="17:25" x14ac:dyDescent="0.25">
      <c r="Q86" s="34"/>
      <c r="R86" s="34"/>
      <c r="S86" s="34"/>
      <c r="T86" s="34"/>
      <c r="U86" s="34"/>
      <c r="V86" s="34"/>
      <c r="W86" s="34"/>
      <c r="X86" s="34"/>
      <c r="Y86" s="34"/>
    </row>
    <row r="87" spans="17:25" x14ac:dyDescent="0.25">
      <c r="Q87" s="34"/>
      <c r="R87" s="34"/>
      <c r="S87" s="34"/>
      <c r="T87" s="34"/>
      <c r="U87" s="34"/>
      <c r="V87" s="34"/>
      <c r="W87" s="34"/>
      <c r="X87" s="34"/>
      <c r="Y87" s="34"/>
    </row>
    <row r="88" spans="17:25" x14ac:dyDescent="0.25">
      <c r="Q88" s="34"/>
      <c r="R88" s="34"/>
      <c r="S88" s="34"/>
      <c r="T88" s="34"/>
      <c r="U88" s="34"/>
      <c r="V88" s="34"/>
      <c r="W88" s="34"/>
      <c r="X88" s="34"/>
      <c r="Y88" s="34"/>
    </row>
    <row r="89" spans="17:25" x14ac:dyDescent="0.25">
      <c r="Q89" s="34"/>
      <c r="R89" s="34"/>
      <c r="S89" s="34"/>
      <c r="T89" s="34"/>
      <c r="U89" s="34"/>
      <c r="V89" s="34"/>
      <c r="W89" s="34"/>
      <c r="X89" s="34"/>
      <c r="Y89" s="34"/>
    </row>
    <row r="90" spans="17:25" x14ac:dyDescent="0.25">
      <c r="Q90" s="34"/>
      <c r="R90" s="34"/>
      <c r="S90" s="34"/>
      <c r="T90" s="34"/>
      <c r="U90" s="34"/>
      <c r="V90" s="34"/>
      <c r="W90" s="34"/>
      <c r="X90" s="34"/>
      <c r="Y90" s="34"/>
    </row>
    <row r="91" spans="17:25" x14ac:dyDescent="0.25">
      <c r="Q91" s="34"/>
      <c r="R91" s="34"/>
      <c r="S91" s="34"/>
      <c r="T91" s="34"/>
      <c r="U91" s="34"/>
      <c r="V91" s="34"/>
      <c r="W91" s="34"/>
      <c r="X91" s="34"/>
      <c r="Y91" s="34"/>
    </row>
    <row r="92" spans="17:25" x14ac:dyDescent="0.25">
      <c r="Q92" s="34"/>
      <c r="R92" s="34"/>
      <c r="S92" s="34"/>
      <c r="T92" s="34"/>
      <c r="U92" s="34"/>
      <c r="V92" s="34"/>
      <c r="W92" s="34"/>
      <c r="X92" s="34"/>
      <c r="Y92" s="34"/>
    </row>
    <row r="93" spans="17:25" x14ac:dyDescent="0.25">
      <c r="Q93" s="34"/>
      <c r="R93" s="34"/>
      <c r="S93" s="34"/>
      <c r="T93" s="34"/>
      <c r="U93" s="34"/>
      <c r="V93" s="34"/>
      <c r="W93" s="34"/>
      <c r="X93" s="34"/>
      <c r="Y93" s="34"/>
    </row>
    <row r="94" spans="17:25" x14ac:dyDescent="0.25">
      <c r="Q94" s="34"/>
      <c r="R94" s="34"/>
      <c r="S94" s="34"/>
      <c r="T94" s="34"/>
      <c r="U94" s="34"/>
      <c r="V94" s="34"/>
      <c r="W94" s="34"/>
      <c r="X94" s="34"/>
      <c r="Y94" s="34"/>
    </row>
    <row r="95" spans="17:25" x14ac:dyDescent="0.25">
      <c r="Q95" s="34"/>
      <c r="R95" s="34"/>
      <c r="S95" s="34"/>
      <c r="T95" s="34"/>
      <c r="U95" s="34"/>
      <c r="V95" s="34"/>
      <c r="W95" s="34"/>
      <c r="X95" s="34"/>
      <c r="Y95" s="34"/>
    </row>
    <row r="96" spans="17:25" x14ac:dyDescent="0.25">
      <c r="Q96" s="34"/>
      <c r="R96" s="34"/>
      <c r="S96" s="34"/>
      <c r="T96" s="34"/>
      <c r="U96" s="34"/>
      <c r="V96" s="34"/>
      <c r="W96" s="34"/>
      <c r="X96" s="34"/>
      <c r="Y96" s="34"/>
    </row>
    <row r="97" spans="17:25" x14ac:dyDescent="0.25">
      <c r="Q97" s="34"/>
      <c r="R97" s="34"/>
      <c r="S97" s="34"/>
      <c r="T97" s="34"/>
      <c r="U97" s="34"/>
      <c r="V97" s="34"/>
      <c r="W97" s="34"/>
      <c r="X97" s="34"/>
      <c r="Y97" s="34"/>
    </row>
    <row r="98" spans="17:25" x14ac:dyDescent="0.25">
      <c r="Q98" s="34"/>
      <c r="R98" s="34"/>
      <c r="S98" s="34"/>
      <c r="T98" s="34"/>
      <c r="U98" s="34"/>
      <c r="V98" s="34"/>
      <c r="W98" s="34"/>
      <c r="X98" s="34"/>
      <c r="Y98" s="34"/>
    </row>
    <row r="99" spans="17:25" x14ac:dyDescent="0.25">
      <c r="Q99" s="34"/>
      <c r="R99" s="34"/>
      <c r="S99" s="34"/>
      <c r="T99" s="34"/>
      <c r="U99" s="34"/>
      <c r="V99" s="34"/>
      <c r="W99" s="34"/>
      <c r="X99" s="34"/>
      <c r="Y99" s="34"/>
    </row>
    <row r="100" spans="17:25" x14ac:dyDescent="0.25">
      <c r="Q100" s="34"/>
      <c r="R100" s="34"/>
      <c r="S100" s="34"/>
      <c r="T100" s="34"/>
      <c r="U100" s="34"/>
      <c r="V100" s="34"/>
      <c r="W100" s="34"/>
      <c r="X100" s="34"/>
      <c r="Y100" s="34"/>
    </row>
    <row r="101" spans="17:25" x14ac:dyDescent="0.25">
      <c r="Q101" s="34"/>
      <c r="R101" s="34"/>
      <c r="S101" s="34"/>
      <c r="T101" s="34"/>
      <c r="U101" s="34"/>
      <c r="V101" s="34"/>
      <c r="W101" s="34"/>
      <c r="X101" s="34"/>
      <c r="Y101" s="34"/>
    </row>
    <row r="102" spans="17:25" x14ac:dyDescent="0.25">
      <c r="Q102" s="34"/>
      <c r="R102" s="34"/>
      <c r="S102" s="34"/>
      <c r="T102" s="34"/>
      <c r="U102" s="34"/>
      <c r="V102" s="34"/>
      <c r="W102" s="34"/>
      <c r="X102" s="34"/>
      <c r="Y102" s="34"/>
    </row>
    <row r="103" spans="17:25" x14ac:dyDescent="0.25">
      <c r="Q103" s="34"/>
      <c r="R103" s="34"/>
      <c r="S103" s="34"/>
      <c r="T103" s="34"/>
      <c r="U103" s="34"/>
      <c r="V103" s="34"/>
      <c r="W103" s="34"/>
      <c r="X103" s="34"/>
      <c r="Y103" s="34"/>
    </row>
    <row r="104" spans="17:25" x14ac:dyDescent="0.25">
      <c r="Q104" s="34"/>
      <c r="R104" s="34"/>
      <c r="S104" s="34"/>
      <c r="T104" s="34"/>
      <c r="U104" s="34"/>
      <c r="V104" s="34"/>
      <c r="W104" s="34"/>
      <c r="X104" s="34"/>
      <c r="Y104" s="34"/>
    </row>
    <row r="105" spans="17:25" x14ac:dyDescent="0.25">
      <c r="Q105" s="34"/>
      <c r="R105" s="34"/>
      <c r="S105" s="34"/>
      <c r="T105" s="34"/>
      <c r="U105" s="34"/>
      <c r="V105" s="34"/>
      <c r="W105" s="34"/>
      <c r="X105" s="34"/>
      <c r="Y105" s="34"/>
    </row>
    <row r="106" spans="17:25" x14ac:dyDescent="0.25">
      <c r="Q106" s="34"/>
      <c r="R106" s="34"/>
      <c r="S106" s="34"/>
      <c r="T106" s="34"/>
      <c r="U106" s="34"/>
      <c r="V106" s="34"/>
      <c r="W106" s="34"/>
      <c r="X106" s="34"/>
      <c r="Y106" s="34"/>
    </row>
    <row r="107" spans="17:25" x14ac:dyDescent="0.25">
      <c r="Q107" s="34"/>
      <c r="R107" s="34"/>
      <c r="S107" s="34"/>
      <c r="T107" s="34"/>
      <c r="U107" s="34"/>
      <c r="V107" s="34"/>
      <c r="W107" s="34"/>
      <c r="X107" s="34"/>
      <c r="Y107" s="34"/>
    </row>
    <row r="108" spans="17:25" x14ac:dyDescent="0.25">
      <c r="Q108" s="34"/>
      <c r="R108" s="34"/>
      <c r="S108" s="34"/>
      <c r="T108" s="34"/>
      <c r="U108" s="34"/>
      <c r="V108" s="34"/>
      <c r="W108" s="34"/>
      <c r="X108" s="34"/>
      <c r="Y108" s="34"/>
    </row>
    <row r="109" spans="17:25" x14ac:dyDescent="0.25">
      <c r="Q109" s="34"/>
      <c r="R109" s="34"/>
      <c r="S109" s="34"/>
      <c r="T109" s="34"/>
      <c r="U109" s="34"/>
      <c r="V109" s="34"/>
      <c r="W109" s="34"/>
      <c r="X109" s="34"/>
      <c r="Y109" s="34"/>
    </row>
    <row r="110" spans="17:25" x14ac:dyDescent="0.25">
      <c r="Q110" s="34"/>
      <c r="R110" s="34"/>
      <c r="S110" s="34"/>
      <c r="T110" s="34"/>
      <c r="U110" s="34"/>
      <c r="V110" s="34"/>
      <c r="W110" s="34"/>
      <c r="X110" s="34"/>
      <c r="Y110" s="34"/>
    </row>
    <row r="111" spans="17:25" x14ac:dyDescent="0.25">
      <c r="Q111" s="34"/>
      <c r="R111" s="34"/>
      <c r="S111" s="34"/>
      <c r="T111" s="34"/>
      <c r="U111" s="34"/>
      <c r="V111" s="34"/>
      <c r="W111" s="34"/>
      <c r="X111" s="34"/>
      <c r="Y111" s="34"/>
    </row>
    <row r="112" spans="17:25" x14ac:dyDescent="0.25">
      <c r="Q112" s="34"/>
      <c r="R112" s="34"/>
      <c r="S112" s="34"/>
      <c r="T112" s="34"/>
      <c r="U112" s="34"/>
      <c r="V112" s="34"/>
      <c r="W112" s="34"/>
      <c r="X112" s="34"/>
      <c r="Y112" s="34"/>
    </row>
    <row r="113" spans="17:25" x14ac:dyDescent="0.25">
      <c r="Q113" s="34"/>
      <c r="R113" s="34"/>
      <c r="S113" s="34"/>
      <c r="T113" s="34"/>
      <c r="U113" s="34"/>
      <c r="V113" s="34"/>
      <c r="W113" s="34"/>
      <c r="X113" s="34"/>
      <c r="Y113" s="34"/>
    </row>
    <row r="114" spans="17:25" x14ac:dyDescent="0.25">
      <c r="Q114" s="34"/>
      <c r="R114" s="34"/>
      <c r="S114" s="34"/>
      <c r="T114" s="34"/>
      <c r="U114" s="34"/>
      <c r="V114" s="34"/>
      <c r="W114" s="34"/>
      <c r="X114" s="34"/>
      <c r="Y114" s="34"/>
    </row>
    <row r="115" spans="17:25" x14ac:dyDescent="0.25">
      <c r="Q115" s="34"/>
      <c r="R115" s="34"/>
      <c r="S115" s="34"/>
      <c r="T115" s="34"/>
      <c r="U115" s="34"/>
      <c r="V115" s="34"/>
      <c r="W115" s="34"/>
      <c r="X115" s="34"/>
      <c r="Y115" s="34"/>
    </row>
    <row r="116" spans="17:25" x14ac:dyDescent="0.25">
      <c r="Q116" s="34"/>
      <c r="R116" s="34"/>
      <c r="S116" s="34"/>
      <c r="T116" s="34"/>
      <c r="U116" s="34"/>
      <c r="V116" s="34"/>
      <c r="W116" s="34"/>
      <c r="X116" s="34"/>
      <c r="Y116" s="34"/>
    </row>
    <row r="117" spans="17:25" x14ac:dyDescent="0.25">
      <c r="Q117" s="34"/>
      <c r="R117" s="34"/>
      <c r="S117" s="34"/>
      <c r="T117" s="34"/>
      <c r="U117" s="34"/>
      <c r="V117" s="34"/>
      <c r="W117" s="34"/>
      <c r="X117" s="34"/>
      <c r="Y117" s="34"/>
    </row>
    <row r="118" spans="17:25" x14ac:dyDescent="0.25">
      <c r="Q118" s="34"/>
      <c r="R118" s="34"/>
      <c r="S118" s="34"/>
      <c r="T118" s="34"/>
      <c r="U118" s="34"/>
      <c r="V118" s="34"/>
      <c r="W118" s="34"/>
      <c r="X118" s="34"/>
      <c r="Y118" s="34"/>
    </row>
    <row r="119" spans="17:25" x14ac:dyDescent="0.25">
      <c r="Q119" s="34"/>
      <c r="R119" s="34"/>
      <c r="S119" s="34"/>
      <c r="T119" s="34"/>
      <c r="U119" s="34"/>
      <c r="V119" s="34"/>
      <c r="W119" s="34"/>
      <c r="X119" s="34"/>
      <c r="Y119" s="34"/>
    </row>
    <row r="120" spans="17:25" x14ac:dyDescent="0.25">
      <c r="Q120" s="34"/>
      <c r="R120" s="34"/>
      <c r="S120" s="34"/>
      <c r="T120" s="34"/>
      <c r="U120" s="34"/>
      <c r="V120" s="34"/>
      <c r="W120" s="34"/>
      <c r="X120" s="34"/>
      <c r="Y120" s="34"/>
    </row>
    <row r="121" spans="17:25" x14ac:dyDescent="0.25">
      <c r="Q121" s="34"/>
      <c r="R121" s="34"/>
      <c r="S121" s="34"/>
      <c r="T121" s="34"/>
      <c r="U121" s="34"/>
      <c r="V121" s="34"/>
      <c r="W121" s="34"/>
      <c r="X121" s="34"/>
      <c r="Y121" s="34"/>
    </row>
    <row r="122" spans="17:25" x14ac:dyDescent="0.25">
      <c r="Q122" s="34"/>
      <c r="R122" s="34"/>
      <c r="S122" s="34"/>
      <c r="T122" s="34"/>
      <c r="U122" s="34"/>
      <c r="V122" s="34"/>
      <c r="W122" s="34"/>
      <c r="X122" s="34"/>
      <c r="Y122" s="34"/>
    </row>
    <row r="123" spans="17:25" x14ac:dyDescent="0.25">
      <c r="Q123" s="34"/>
      <c r="R123" s="34"/>
      <c r="S123" s="34"/>
      <c r="T123" s="34"/>
      <c r="U123" s="34"/>
      <c r="V123" s="34"/>
      <c r="W123" s="34"/>
      <c r="X123" s="34"/>
      <c r="Y123" s="34"/>
    </row>
    <row r="124" spans="17:25" x14ac:dyDescent="0.25">
      <c r="Q124" s="34"/>
      <c r="R124" s="34"/>
      <c r="S124" s="34"/>
      <c r="T124" s="34"/>
      <c r="U124" s="34"/>
      <c r="V124" s="34"/>
      <c r="W124" s="34"/>
      <c r="X124" s="34"/>
      <c r="Y124" s="34"/>
    </row>
    <row r="125" spans="17:25" x14ac:dyDescent="0.25">
      <c r="Q125" s="34"/>
      <c r="R125" s="34"/>
      <c r="S125" s="34"/>
      <c r="T125" s="34"/>
      <c r="U125" s="34"/>
      <c r="V125" s="34"/>
      <c r="W125" s="34"/>
      <c r="X125" s="34"/>
      <c r="Y125" s="34"/>
    </row>
    <row r="126" spans="17:25" x14ac:dyDescent="0.25">
      <c r="Q126" s="34"/>
      <c r="R126" s="34"/>
      <c r="S126" s="34"/>
      <c r="T126" s="34"/>
      <c r="U126" s="34"/>
      <c r="V126" s="34"/>
      <c r="W126" s="34"/>
      <c r="X126" s="34"/>
      <c r="Y126" s="34"/>
    </row>
    <row r="127" spans="17:25" x14ac:dyDescent="0.25">
      <c r="Q127" s="34"/>
      <c r="R127" s="34"/>
      <c r="S127" s="34"/>
      <c r="T127" s="34"/>
      <c r="U127" s="34"/>
      <c r="V127" s="34"/>
      <c r="W127" s="34"/>
      <c r="X127" s="34"/>
      <c r="Y127" s="34"/>
    </row>
    <row r="128" spans="17:25" x14ac:dyDescent="0.25">
      <c r="Q128" s="34"/>
      <c r="R128" s="34"/>
      <c r="S128" s="34"/>
      <c r="T128" s="34"/>
      <c r="U128" s="34"/>
      <c r="V128" s="34"/>
      <c r="W128" s="34"/>
      <c r="X128" s="34"/>
      <c r="Y128" s="34"/>
    </row>
    <row r="129" spans="17:25" x14ac:dyDescent="0.25">
      <c r="Q129" s="34"/>
      <c r="R129" s="34"/>
      <c r="S129" s="34"/>
      <c r="T129" s="34"/>
      <c r="U129" s="34"/>
      <c r="V129" s="34"/>
      <c r="W129" s="34"/>
      <c r="X129" s="34"/>
      <c r="Y129" s="34"/>
    </row>
    <row r="130" spans="17:25" x14ac:dyDescent="0.25">
      <c r="Q130" s="34"/>
      <c r="R130" s="34"/>
      <c r="S130" s="34"/>
      <c r="T130" s="34"/>
      <c r="U130" s="34"/>
      <c r="V130" s="34"/>
      <c r="W130" s="34"/>
      <c r="X130" s="34"/>
      <c r="Y130" s="34"/>
    </row>
    <row r="131" spans="17:25" x14ac:dyDescent="0.25">
      <c r="Q131" s="34"/>
      <c r="R131" s="34"/>
      <c r="S131" s="34"/>
      <c r="T131" s="34"/>
      <c r="U131" s="34"/>
      <c r="V131" s="34"/>
      <c r="W131" s="34"/>
      <c r="X131" s="34"/>
      <c r="Y131" s="34"/>
    </row>
    <row r="132" spans="17:25" x14ac:dyDescent="0.25">
      <c r="Q132" s="34"/>
      <c r="R132" s="34"/>
      <c r="S132" s="34"/>
      <c r="T132" s="34"/>
      <c r="U132" s="34"/>
      <c r="V132" s="34"/>
      <c r="W132" s="34"/>
      <c r="X132" s="34"/>
      <c r="Y132" s="34"/>
    </row>
    <row r="133" spans="17:25" x14ac:dyDescent="0.25">
      <c r="Q133" s="34"/>
      <c r="R133" s="34"/>
      <c r="S133" s="34"/>
      <c r="T133" s="34"/>
      <c r="U133" s="34"/>
      <c r="V133" s="34"/>
      <c r="W133" s="34"/>
      <c r="X133" s="34"/>
      <c r="Y133" s="34"/>
    </row>
    <row r="134" spans="17:25" x14ac:dyDescent="0.25">
      <c r="Q134" s="34"/>
      <c r="R134" s="34"/>
      <c r="S134" s="34"/>
      <c r="T134" s="34"/>
      <c r="U134" s="34"/>
      <c r="V134" s="34"/>
      <c r="W134" s="34"/>
      <c r="X134" s="34"/>
      <c r="Y134" s="34"/>
    </row>
    <row r="135" spans="17:25" x14ac:dyDescent="0.25">
      <c r="Q135" s="34"/>
      <c r="R135" s="34"/>
      <c r="S135" s="34"/>
      <c r="T135" s="34"/>
      <c r="U135" s="34"/>
      <c r="V135" s="34"/>
      <c r="W135" s="34"/>
      <c r="X135" s="34"/>
      <c r="Y135" s="34"/>
    </row>
    <row r="136" spans="17:25" x14ac:dyDescent="0.25">
      <c r="Q136" s="34"/>
      <c r="R136" s="34"/>
      <c r="S136" s="34"/>
      <c r="T136" s="34"/>
      <c r="U136" s="34"/>
      <c r="V136" s="34"/>
      <c r="W136" s="34"/>
      <c r="X136" s="34"/>
      <c r="Y136" s="34"/>
    </row>
    <row r="137" spans="17:25" x14ac:dyDescent="0.25">
      <c r="Q137" s="34"/>
      <c r="R137" s="34"/>
      <c r="S137" s="34"/>
      <c r="T137" s="34"/>
      <c r="U137" s="34"/>
      <c r="V137" s="34"/>
      <c r="W137" s="34"/>
      <c r="X137" s="34"/>
      <c r="Y137" s="34"/>
    </row>
    <row r="138" spans="17:25" x14ac:dyDescent="0.25">
      <c r="Q138" s="34"/>
      <c r="R138" s="34"/>
      <c r="S138" s="34"/>
      <c r="T138" s="34"/>
      <c r="U138" s="34"/>
      <c r="V138" s="34"/>
      <c r="W138" s="34"/>
      <c r="X138" s="34"/>
      <c r="Y138" s="34"/>
    </row>
    <row r="139" spans="17:25" x14ac:dyDescent="0.25">
      <c r="Q139" s="34"/>
      <c r="R139" s="34"/>
      <c r="S139" s="34"/>
      <c r="T139" s="34"/>
      <c r="U139" s="34"/>
      <c r="V139" s="34"/>
      <c r="W139" s="34"/>
      <c r="X139" s="34"/>
      <c r="Y139" s="34"/>
    </row>
    <row r="140" spans="17:25" x14ac:dyDescent="0.25">
      <c r="Q140" s="34"/>
      <c r="R140" s="34"/>
      <c r="S140" s="34"/>
      <c r="T140" s="34"/>
      <c r="U140" s="34"/>
      <c r="V140" s="34"/>
      <c r="W140" s="34"/>
      <c r="X140" s="34"/>
      <c r="Y140" s="34"/>
    </row>
    <row r="141" spans="17:25" x14ac:dyDescent="0.25">
      <c r="Q141" s="34"/>
      <c r="R141" s="34"/>
      <c r="S141" s="34"/>
      <c r="T141" s="34"/>
      <c r="U141" s="34"/>
      <c r="V141" s="34"/>
      <c r="W141" s="34"/>
      <c r="X141" s="34"/>
      <c r="Y141" s="34"/>
    </row>
    <row r="142" spans="17:25" x14ac:dyDescent="0.25">
      <c r="Q142" s="34"/>
      <c r="R142" s="34"/>
      <c r="S142" s="34"/>
      <c r="T142" s="34"/>
      <c r="U142" s="34"/>
      <c r="V142" s="34"/>
      <c r="W142" s="34"/>
      <c r="X142" s="34"/>
      <c r="Y142" s="34"/>
    </row>
    <row r="143" spans="17:25" x14ac:dyDescent="0.25">
      <c r="Q143" s="34"/>
      <c r="R143" s="34"/>
      <c r="S143" s="34"/>
      <c r="T143" s="34"/>
      <c r="U143" s="34"/>
      <c r="V143" s="34"/>
      <c r="W143" s="34"/>
      <c r="X143" s="34"/>
      <c r="Y143" s="34"/>
    </row>
    <row r="144" spans="17:25" x14ac:dyDescent="0.25">
      <c r="Q144" s="34"/>
      <c r="R144" s="34"/>
      <c r="S144" s="34"/>
      <c r="T144" s="34"/>
      <c r="U144" s="34"/>
      <c r="V144" s="34"/>
      <c r="W144" s="34"/>
      <c r="X144" s="34"/>
      <c r="Y144" s="34"/>
    </row>
    <row r="145" spans="17:25" x14ac:dyDescent="0.25">
      <c r="Q145" s="34"/>
      <c r="R145" s="34"/>
      <c r="S145" s="34"/>
      <c r="T145" s="34"/>
      <c r="U145" s="34"/>
      <c r="V145" s="34"/>
      <c r="W145" s="34"/>
      <c r="X145" s="34"/>
      <c r="Y145" s="34"/>
    </row>
    <row r="146" spans="17:25" x14ac:dyDescent="0.25">
      <c r="Q146" s="34"/>
      <c r="R146" s="34"/>
      <c r="S146" s="34"/>
      <c r="T146" s="34"/>
      <c r="U146" s="34"/>
      <c r="V146" s="34"/>
      <c r="W146" s="34"/>
      <c r="X146" s="34"/>
      <c r="Y146" s="34"/>
    </row>
    <row r="147" spans="17:25" x14ac:dyDescent="0.25">
      <c r="Q147" s="34"/>
      <c r="R147" s="34"/>
      <c r="S147" s="34"/>
      <c r="T147" s="34"/>
      <c r="U147" s="34"/>
      <c r="V147" s="34"/>
      <c r="W147" s="34"/>
      <c r="X147" s="34"/>
      <c r="Y147" s="34"/>
    </row>
    <row r="148" spans="17:25" x14ac:dyDescent="0.25">
      <c r="Q148" s="34"/>
      <c r="R148" s="34"/>
      <c r="S148" s="34"/>
      <c r="T148" s="34"/>
      <c r="U148" s="34"/>
      <c r="V148" s="34"/>
      <c r="W148" s="34"/>
      <c r="X148" s="34"/>
      <c r="Y148" s="34"/>
    </row>
    <row r="149" spans="17:25" x14ac:dyDescent="0.25">
      <c r="Q149" s="34"/>
      <c r="R149" s="34"/>
      <c r="S149" s="34"/>
      <c r="T149" s="34"/>
      <c r="U149" s="34"/>
      <c r="V149" s="34"/>
      <c r="W149" s="34"/>
      <c r="X149" s="34"/>
      <c r="Y149" s="34"/>
    </row>
    <row r="150" spans="17:25" x14ac:dyDescent="0.25">
      <c r="Q150" s="34"/>
      <c r="R150" s="34"/>
      <c r="S150" s="34"/>
      <c r="T150" s="34"/>
      <c r="U150" s="34"/>
      <c r="V150" s="34"/>
      <c r="W150" s="34"/>
      <c r="X150" s="34"/>
      <c r="Y150" s="34"/>
    </row>
    <row r="151" spans="17:25" x14ac:dyDescent="0.25">
      <c r="Q151" s="34"/>
      <c r="R151" s="34"/>
      <c r="S151" s="34"/>
      <c r="T151" s="34"/>
      <c r="U151" s="34"/>
      <c r="V151" s="34"/>
      <c r="W151" s="34"/>
      <c r="X151" s="34"/>
      <c r="Y151" s="34"/>
    </row>
    <row r="152" spans="17:25" x14ac:dyDescent="0.25">
      <c r="Q152" s="34"/>
      <c r="R152" s="34"/>
      <c r="S152" s="34"/>
      <c r="T152" s="34"/>
      <c r="U152" s="34"/>
      <c r="V152" s="34"/>
      <c r="W152" s="34"/>
      <c r="X152" s="34"/>
      <c r="Y152" s="34"/>
    </row>
    <row r="153" spans="17:25" x14ac:dyDescent="0.25">
      <c r="Q153" s="34"/>
      <c r="R153" s="34"/>
      <c r="S153" s="34"/>
      <c r="T153" s="34"/>
      <c r="U153" s="34"/>
      <c r="V153" s="34"/>
      <c r="W153" s="34"/>
      <c r="X153" s="34"/>
      <c r="Y153" s="34"/>
    </row>
    <row r="154" spans="17:25" x14ac:dyDescent="0.25">
      <c r="Q154" s="34"/>
      <c r="R154" s="34"/>
      <c r="S154" s="34"/>
      <c r="T154" s="34"/>
      <c r="U154" s="34"/>
      <c r="V154" s="34"/>
      <c r="W154" s="34"/>
      <c r="X154" s="34"/>
      <c r="Y154" s="34"/>
    </row>
    <row r="155" spans="17:25" x14ac:dyDescent="0.25">
      <c r="Q155" s="34"/>
      <c r="R155" s="34"/>
      <c r="S155" s="34"/>
      <c r="T155" s="34"/>
      <c r="U155" s="34"/>
      <c r="V155" s="34"/>
      <c r="W155" s="34"/>
      <c r="X155" s="34"/>
      <c r="Y155" s="34"/>
    </row>
    <row r="156" spans="17:25" x14ac:dyDescent="0.25">
      <c r="Q156" s="34"/>
      <c r="R156" s="34"/>
      <c r="S156" s="34"/>
      <c r="T156" s="34"/>
      <c r="U156" s="34"/>
      <c r="V156" s="34"/>
      <c r="W156" s="34"/>
      <c r="X156" s="34"/>
      <c r="Y156" s="34"/>
    </row>
    <row r="157" spans="17:25" x14ac:dyDescent="0.25">
      <c r="Q157" s="34"/>
      <c r="R157" s="34"/>
      <c r="S157" s="34"/>
      <c r="T157" s="34"/>
      <c r="U157" s="34"/>
      <c r="V157" s="34"/>
      <c r="W157" s="34"/>
      <c r="X157" s="34"/>
      <c r="Y157" s="34"/>
    </row>
    <row r="158" spans="17:25" x14ac:dyDescent="0.25">
      <c r="Q158" s="34"/>
      <c r="R158" s="34"/>
      <c r="S158" s="34"/>
      <c r="T158" s="34"/>
      <c r="U158" s="34"/>
      <c r="V158" s="34"/>
      <c r="W158" s="34"/>
      <c r="X158" s="34"/>
      <c r="Y158" s="34"/>
    </row>
    <row r="159" spans="17:25" x14ac:dyDescent="0.25">
      <c r="Q159" s="34"/>
      <c r="R159" s="34"/>
      <c r="S159" s="34"/>
      <c r="T159" s="34"/>
      <c r="U159" s="34"/>
      <c r="V159" s="34"/>
      <c r="W159" s="34"/>
      <c r="X159" s="34"/>
      <c r="Y159" s="34"/>
    </row>
    <row r="160" spans="17:25" x14ac:dyDescent="0.25">
      <c r="Q160" s="34"/>
      <c r="R160" s="34"/>
      <c r="S160" s="34"/>
      <c r="T160" s="34"/>
      <c r="U160" s="34"/>
      <c r="V160" s="34"/>
      <c r="W160" s="34"/>
      <c r="X160" s="34"/>
      <c r="Y160" s="34"/>
    </row>
    <row r="161" spans="17:25" x14ac:dyDescent="0.25">
      <c r="Q161" s="34"/>
      <c r="R161" s="34"/>
      <c r="S161" s="34"/>
      <c r="T161" s="34"/>
      <c r="U161" s="34"/>
      <c r="V161" s="34"/>
      <c r="W161" s="34"/>
      <c r="X161" s="34"/>
      <c r="Y161" s="34"/>
    </row>
    <row r="162" spans="17:25" x14ac:dyDescent="0.25">
      <c r="Q162" s="34"/>
      <c r="R162" s="34"/>
      <c r="S162" s="34"/>
      <c r="T162" s="34"/>
      <c r="U162" s="34"/>
      <c r="V162" s="34"/>
      <c r="W162" s="34"/>
      <c r="X162" s="34"/>
      <c r="Y162" s="34"/>
    </row>
    <row r="163" spans="17:25" x14ac:dyDescent="0.25">
      <c r="Q163" s="34"/>
      <c r="R163" s="34"/>
      <c r="S163" s="34"/>
      <c r="T163" s="34"/>
      <c r="U163" s="34"/>
      <c r="V163" s="34"/>
      <c r="W163" s="34"/>
      <c r="X163" s="34"/>
      <c r="Y163" s="34"/>
    </row>
    <row r="164" spans="17:25" x14ac:dyDescent="0.25">
      <c r="Q164" s="34"/>
      <c r="R164" s="34"/>
      <c r="S164" s="34"/>
      <c r="T164" s="34"/>
      <c r="U164" s="34"/>
      <c r="V164" s="34"/>
      <c r="W164" s="34"/>
      <c r="X164" s="34"/>
      <c r="Y164" s="34"/>
    </row>
    <row r="165" spans="17:25" x14ac:dyDescent="0.25">
      <c r="Q165" s="34"/>
      <c r="R165" s="34"/>
      <c r="S165" s="34"/>
      <c r="T165" s="34"/>
      <c r="U165" s="34"/>
      <c r="V165" s="34"/>
      <c r="W165" s="34"/>
      <c r="X165" s="34"/>
      <c r="Y165" s="34"/>
    </row>
    <row r="166" spans="17:25" x14ac:dyDescent="0.25">
      <c r="Q166" s="34"/>
      <c r="R166" s="34"/>
      <c r="S166" s="34"/>
      <c r="T166" s="34"/>
      <c r="U166" s="34"/>
      <c r="V166" s="34"/>
      <c r="W166" s="34"/>
      <c r="X166" s="34"/>
      <c r="Y166" s="34"/>
    </row>
    <row r="167" spans="17:25" x14ac:dyDescent="0.25">
      <c r="Q167" s="34"/>
      <c r="R167" s="34"/>
      <c r="S167" s="34"/>
      <c r="T167" s="34"/>
      <c r="U167" s="34"/>
      <c r="V167" s="34"/>
      <c r="W167" s="34"/>
      <c r="X167" s="34"/>
      <c r="Y167" s="34"/>
    </row>
    <row r="168" spans="17:25" x14ac:dyDescent="0.25">
      <c r="Q168" s="34"/>
      <c r="R168" s="34"/>
      <c r="S168" s="34"/>
      <c r="T168" s="34"/>
      <c r="U168" s="34"/>
      <c r="V168" s="34"/>
      <c r="W168" s="34"/>
      <c r="X168" s="34"/>
      <c r="Y168" s="34"/>
    </row>
  </sheetData>
  <mergeCells count="163">
    <mergeCell ref="AA15:AA16"/>
    <mergeCell ref="Z11:Z16"/>
    <mergeCell ref="Z17:Z24"/>
    <mergeCell ref="J7:J8"/>
    <mergeCell ref="Z3:Z6"/>
    <mergeCell ref="AA11:AA12"/>
    <mergeCell ref="AA3:AA6"/>
    <mergeCell ref="AA7:AA10"/>
    <mergeCell ref="X3:X6"/>
    <mergeCell ref="I11:I14"/>
    <mergeCell ref="J11:J12"/>
    <mergeCell ref="Z7:Z10"/>
    <mergeCell ref="Y7:Y10"/>
    <mergeCell ref="Y11:Y14"/>
    <mergeCell ref="V7:V10"/>
    <mergeCell ref="W7:W10"/>
    <mergeCell ref="X7:X10"/>
    <mergeCell ref="V11:V14"/>
    <mergeCell ref="W11:W14"/>
    <mergeCell ref="X11:X14"/>
    <mergeCell ref="A3:A50"/>
    <mergeCell ref="B3:B50"/>
    <mergeCell ref="C3:C10"/>
    <mergeCell ref="D3:D10"/>
    <mergeCell ref="E3:E6"/>
    <mergeCell ref="F3:F6"/>
    <mergeCell ref="J23:J24"/>
    <mergeCell ref="AA13:AA14"/>
    <mergeCell ref="H7:H10"/>
    <mergeCell ref="I7:I10"/>
    <mergeCell ref="Y25:Y28"/>
    <mergeCell ref="Z25:Z28"/>
    <mergeCell ref="Z29:Z36"/>
    <mergeCell ref="Y15:Y24"/>
    <mergeCell ref="J19:J20"/>
    <mergeCell ref="J29:J30"/>
    <mergeCell ref="V29:V32"/>
    <mergeCell ref="AA33:AA36"/>
    <mergeCell ref="J35:J36"/>
    <mergeCell ref="J33:J34"/>
    <mergeCell ref="H3:H6"/>
    <mergeCell ref="I3:I6"/>
    <mergeCell ref="J3:J4"/>
    <mergeCell ref="V3:V6"/>
    <mergeCell ref="B1:C1"/>
    <mergeCell ref="E1:AB1"/>
    <mergeCell ref="K2:L2"/>
    <mergeCell ref="J9:J10"/>
    <mergeCell ref="G3:G6"/>
    <mergeCell ref="Y3:Y6"/>
    <mergeCell ref="AB3:AB50"/>
    <mergeCell ref="J5:J6"/>
    <mergeCell ref="I15:I24"/>
    <mergeCell ref="J15:J16"/>
    <mergeCell ref="V15:V24"/>
    <mergeCell ref="J13:J14"/>
    <mergeCell ref="E7:E10"/>
    <mergeCell ref="F7:F10"/>
    <mergeCell ref="G7:G10"/>
    <mergeCell ref="J17:J18"/>
    <mergeCell ref="J21:J22"/>
    <mergeCell ref="AA25:AA28"/>
    <mergeCell ref="J27:J28"/>
    <mergeCell ref="J25:J26"/>
    <mergeCell ref="V25:V28"/>
    <mergeCell ref="W25:W28"/>
    <mergeCell ref="X25:X28"/>
    <mergeCell ref="W3:W6"/>
    <mergeCell ref="Y33:Y36"/>
    <mergeCell ref="AA17:AA24"/>
    <mergeCell ref="E29:E32"/>
    <mergeCell ref="F29:F32"/>
    <mergeCell ref="G29:G32"/>
    <mergeCell ref="H29:H32"/>
    <mergeCell ref="I25:I28"/>
    <mergeCell ref="AA29:AA32"/>
    <mergeCell ref="J31:J32"/>
    <mergeCell ref="W29:W32"/>
    <mergeCell ref="X29:X32"/>
    <mergeCell ref="Y29:Y32"/>
    <mergeCell ref="E37:E42"/>
    <mergeCell ref="F37:F42"/>
    <mergeCell ref="G37:G42"/>
    <mergeCell ref="H37:H42"/>
    <mergeCell ref="C29:C36"/>
    <mergeCell ref="W15:W24"/>
    <mergeCell ref="X15:X24"/>
    <mergeCell ref="D33:D36"/>
    <mergeCell ref="E33:E36"/>
    <mergeCell ref="F33:F36"/>
    <mergeCell ref="G33:G36"/>
    <mergeCell ref="H33:H36"/>
    <mergeCell ref="I33:I36"/>
    <mergeCell ref="I29:I32"/>
    <mergeCell ref="D29:D32"/>
    <mergeCell ref="D25:D28"/>
    <mergeCell ref="E25:E28"/>
    <mergeCell ref="F25:F28"/>
    <mergeCell ref="G25:G28"/>
    <mergeCell ref="H25:H28"/>
    <mergeCell ref="X33:X36"/>
    <mergeCell ref="V33:V36"/>
    <mergeCell ref="W33:W36"/>
    <mergeCell ref="Z37:Z42"/>
    <mergeCell ref="J39:J40"/>
    <mergeCell ref="J41:J42"/>
    <mergeCell ref="AA43:AA50"/>
    <mergeCell ref="Z43:Z50"/>
    <mergeCell ref="AA37:AA42"/>
    <mergeCell ref="J37:J38"/>
    <mergeCell ref="C43:C50"/>
    <mergeCell ref="D43:D50"/>
    <mergeCell ref="E43:E50"/>
    <mergeCell ref="F43:F50"/>
    <mergeCell ref="G43:G50"/>
    <mergeCell ref="H43:H50"/>
    <mergeCell ref="I43:I50"/>
    <mergeCell ref="J45:J46"/>
    <mergeCell ref="J47:J48"/>
    <mergeCell ref="J49:J50"/>
    <mergeCell ref="C37:C42"/>
    <mergeCell ref="D37:D42"/>
    <mergeCell ref="V37:V42"/>
    <mergeCell ref="W37:W42"/>
    <mergeCell ref="I37:I42"/>
    <mergeCell ref="X37:X42"/>
    <mergeCell ref="Y37:Y42"/>
    <mergeCell ref="J43:J44"/>
    <mergeCell ref="V43:V50"/>
    <mergeCell ref="X71:X80"/>
    <mergeCell ref="Y71:Y80"/>
    <mergeCell ref="V51:V54"/>
    <mergeCell ref="W51:W54"/>
    <mergeCell ref="X51:X54"/>
    <mergeCell ref="Y51:Y54"/>
    <mergeCell ref="V55:V60"/>
    <mergeCell ref="W55:W60"/>
    <mergeCell ref="X55:X60"/>
    <mergeCell ref="Y55:Y60"/>
    <mergeCell ref="Y43:Y50"/>
    <mergeCell ref="W43:W50"/>
    <mergeCell ref="X43:X50"/>
    <mergeCell ref="V81:V84"/>
    <mergeCell ref="W81:W84"/>
    <mergeCell ref="X81:X84"/>
    <mergeCell ref="Y81:Y84"/>
    <mergeCell ref="V61:V70"/>
    <mergeCell ref="W61:W70"/>
    <mergeCell ref="X61:X70"/>
    <mergeCell ref="Y61:Y70"/>
    <mergeCell ref="V71:V80"/>
    <mergeCell ref="W71:W80"/>
    <mergeCell ref="D15:D24"/>
    <mergeCell ref="C11:C28"/>
    <mergeCell ref="D11:D14"/>
    <mergeCell ref="E11:E14"/>
    <mergeCell ref="F11:F14"/>
    <mergeCell ref="G11:G14"/>
    <mergeCell ref="H11:H14"/>
    <mergeCell ref="E15:E24"/>
    <mergeCell ref="F15:F24"/>
    <mergeCell ref="G15:G24"/>
    <mergeCell ref="H15:H24"/>
  </mergeCells>
  <printOptions horizontalCentered="1"/>
  <pageMargins left="0" right="0" top="0.74803149606299213" bottom="0.74803149606299213" header="0.31496062992125984" footer="0.31496062992125984"/>
  <pageSetup scale="40" fitToWidth="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5430-0D91-425B-BF4E-E51CF42AF8F2}">
  <sheetPr>
    <tabColor theme="0"/>
  </sheetPr>
  <dimension ref="A1:AT160"/>
  <sheetViews>
    <sheetView topLeftCell="C1" zoomScale="70" zoomScaleNormal="70" workbookViewId="0">
      <pane xSplit="4" ySplit="2" topLeftCell="G9" activePane="bottomRight" state="frozen"/>
      <selection activeCell="C1" sqref="C1"/>
      <selection pane="topRight" activeCell="G1" sqref="G1"/>
      <selection pane="bottomLeft" activeCell="C3" sqref="C3"/>
      <selection pane="bottomRight" activeCell="G11" sqref="G11:G16"/>
    </sheetView>
  </sheetViews>
  <sheetFormatPr baseColWidth="10" defaultColWidth="12.42578125" defaultRowHeight="33.75" customHeight="1" outlineLevelCol="1" x14ac:dyDescent="0.2"/>
  <cols>
    <col min="1" max="1" width="24" style="7" customWidth="1"/>
    <col min="2" max="2" width="37.42578125" style="8" customWidth="1" outlineLevel="1"/>
    <col min="3" max="3" width="26.42578125" style="8" customWidth="1" outlineLevel="1"/>
    <col min="4" max="4" width="31.42578125" style="8" customWidth="1" outlineLevel="1"/>
    <col min="5" max="5" width="54.42578125" style="9" customWidth="1"/>
    <col min="6" max="6" width="15.42578125" style="9" customWidth="1"/>
    <col min="7" max="7" width="24.28515625" style="9" customWidth="1"/>
    <col min="8" max="8" width="24.5703125" style="9" customWidth="1"/>
    <col min="9" max="9" width="16" style="8" customWidth="1" outlineLevel="1"/>
    <col min="10" max="10" width="46.5703125" style="10" customWidth="1"/>
    <col min="11" max="11" width="9.7109375" style="9" customWidth="1"/>
    <col min="12" max="12" width="9.42578125" style="9" customWidth="1"/>
    <col min="13" max="14" width="8.42578125" style="8" customWidth="1"/>
    <col min="15" max="15" width="8.5703125" style="8" customWidth="1"/>
    <col min="16" max="16" width="10.5703125" style="8" customWidth="1"/>
    <col min="17" max="17" width="10" style="8" customWidth="1"/>
    <col min="18" max="18" width="10.42578125" style="8" customWidth="1"/>
    <col min="19" max="25" width="10" style="8" customWidth="1"/>
    <col min="26" max="26" width="12.42578125" style="13" customWidth="1"/>
    <col min="27" max="27" width="15.140625" style="13" customWidth="1"/>
    <col min="28" max="28" width="14.7109375" style="13" customWidth="1"/>
    <col min="29" max="46" width="12.42578125" style="13"/>
    <col min="47" max="16384" width="12.42578125" style="7"/>
  </cols>
  <sheetData>
    <row r="1" spans="1:46" s="12" customFormat="1" ht="33.75" customHeight="1" x14ac:dyDescent="0.2">
      <c r="A1" s="27" t="s">
        <v>0</v>
      </c>
      <c r="B1" s="733" t="s">
        <v>1</v>
      </c>
      <c r="C1" s="733"/>
      <c r="D1" s="27" t="s">
        <v>49</v>
      </c>
      <c r="E1" s="734">
        <v>2025</v>
      </c>
      <c r="F1" s="734"/>
      <c r="G1" s="734"/>
      <c r="H1" s="734"/>
      <c r="I1" s="734"/>
      <c r="J1" s="734"/>
      <c r="K1" s="734"/>
      <c r="L1" s="734"/>
      <c r="M1" s="734"/>
      <c r="N1" s="734"/>
      <c r="O1" s="734"/>
      <c r="P1" s="734"/>
      <c r="Q1" s="734"/>
      <c r="R1" s="734"/>
      <c r="S1" s="734"/>
      <c r="T1" s="734"/>
      <c r="U1" s="734"/>
      <c r="V1" s="734"/>
      <c r="W1" s="734"/>
      <c r="X1" s="734"/>
      <c r="Y1" s="734"/>
      <c r="Z1" s="734"/>
      <c r="AA1" s="734"/>
      <c r="AB1" s="735"/>
      <c r="AC1" s="15"/>
      <c r="AD1" s="15"/>
      <c r="AE1" s="15"/>
      <c r="AF1" s="15"/>
      <c r="AG1" s="15"/>
      <c r="AH1" s="15"/>
      <c r="AI1" s="15"/>
      <c r="AJ1" s="15"/>
      <c r="AK1" s="15"/>
      <c r="AL1" s="15"/>
      <c r="AM1" s="15"/>
      <c r="AN1" s="15"/>
      <c r="AO1" s="15"/>
      <c r="AP1" s="15"/>
      <c r="AQ1" s="15"/>
      <c r="AR1" s="15"/>
      <c r="AS1" s="15"/>
      <c r="AT1" s="15"/>
    </row>
    <row r="2" spans="1:46" ht="61.5" customHeight="1" x14ac:dyDescent="0.2">
      <c r="A2" s="21" t="s">
        <v>2</v>
      </c>
      <c r="B2" s="21" t="s">
        <v>3</v>
      </c>
      <c r="C2" s="21" t="s">
        <v>50</v>
      </c>
      <c r="D2" s="20" t="s">
        <v>4</v>
      </c>
      <c r="E2" s="20" t="s">
        <v>417</v>
      </c>
      <c r="F2" s="35" t="s">
        <v>5</v>
      </c>
      <c r="G2" s="289" t="s">
        <v>6</v>
      </c>
      <c r="H2" s="289" t="s">
        <v>7</v>
      </c>
      <c r="I2" s="22" t="s">
        <v>8</v>
      </c>
      <c r="J2" s="289" t="s">
        <v>9</v>
      </c>
      <c r="K2" s="736" t="s">
        <v>10</v>
      </c>
      <c r="L2" s="736"/>
      <c r="M2" s="23">
        <v>45717</v>
      </c>
      <c r="N2" s="23">
        <v>45809</v>
      </c>
      <c r="O2" s="23">
        <v>45901</v>
      </c>
      <c r="P2" s="23">
        <v>45992</v>
      </c>
      <c r="Q2" s="44" t="s">
        <v>11</v>
      </c>
      <c r="R2" s="44" t="s">
        <v>12</v>
      </c>
      <c r="S2" s="44" t="s">
        <v>13</v>
      </c>
      <c r="T2" s="44" t="s">
        <v>14</v>
      </c>
      <c r="U2" s="44" t="s">
        <v>15</v>
      </c>
      <c r="V2" s="44" t="s">
        <v>16</v>
      </c>
      <c r="W2" s="44" t="s">
        <v>17</v>
      </c>
      <c r="X2" s="44" t="s">
        <v>18</v>
      </c>
      <c r="Y2" s="44" t="s">
        <v>19</v>
      </c>
      <c r="Z2" s="30" t="s">
        <v>26</v>
      </c>
      <c r="AA2" s="33" t="s">
        <v>20</v>
      </c>
      <c r="AB2" s="30" t="s">
        <v>21</v>
      </c>
    </row>
    <row r="3" spans="1:46" ht="49.15" customHeight="1" x14ac:dyDescent="0.2">
      <c r="A3" s="804" t="s">
        <v>105</v>
      </c>
      <c r="B3" s="805" t="s">
        <v>51</v>
      </c>
      <c r="C3" s="791" t="s">
        <v>52</v>
      </c>
      <c r="D3" s="791" t="s">
        <v>53</v>
      </c>
      <c r="E3" s="791" t="s">
        <v>1115</v>
      </c>
      <c r="F3" s="721">
        <v>23</v>
      </c>
      <c r="G3" s="691" t="s">
        <v>1072</v>
      </c>
      <c r="H3" s="691" t="s">
        <v>625</v>
      </c>
      <c r="I3" s="784">
        <f>+MAX(V3:Y8)</f>
        <v>0</v>
      </c>
      <c r="J3" s="801" t="s">
        <v>1116</v>
      </c>
      <c r="K3" s="429">
        <v>0.2</v>
      </c>
      <c r="L3" s="24" t="s">
        <v>22</v>
      </c>
      <c r="M3" s="57">
        <v>1</v>
      </c>
      <c r="N3" s="57">
        <v>1</v>
      </c>
      <c r="O3" s="57">
        <v>1</v>
      </c>
      <c r="P3" s="75">
        <v>1</v>
      </c>
      <c r="Q3" s="6">
        <f t="shared" ref="Q3:Q17" si="0">+SUM(M3:M3)*K3</f>
        <v>0.2</v>
      </c>
      <c r="R3" s="6">
        <f t="shared" ref="R3:R17" si="1">+SUM(N3:N3)*K3</f>
        <v>0.2</v>
      </c>
      <c r="S3" s="6">
        <f t="shared" ref="S3:S26" si="2">+SUM(O3:O3)*K3</f>
        <v>0.2</v>
      </c>
      <c r="T3" s="6">
        <f t="shared" ref="T3:T26" si="3">+SUM(P3:P3)*K3</f>
        <v>0.2</v>
      </c>
      <c r="U3" s="45">
        <f t="shared" ref="U3:U26" si="4">+MAX(Q3:T3)</f>
        <v>0.2</v>
      </c>
      <c r="V3" s="577">
        <f>+Q4+Q8</f>
        <v>0</v>
      </c>
      <c r="W3" s="577">
        <f>+R4+R8</f>
        <v>0</v>
      </c>
      <c r="X3" s="577">
        <f>+S4+S8</f>
        <v>0</v>
      </c>
      <c r="Y3" s="577">
        <f>+T4+T8</f>
        <v>0</v>
      </c>
      <c r="Z3" s="669" t="s">
        <v>54</v>
      </c>
      <c r="AA3" s="669" t="s">
        <v>1195</v>
      </c>
      <c r="AB3" s="790" t="s">
        <v>110</v>
      </c>
    </row>
    <row r="4" spans="1:46" ht="27" customHeight="1" x14ac:dyDescent="0.2">
      <c r="A4" s="804"/>
      <c r="B4" s="806"/>
      <c r="C4" s="791"/>
      <c r="D4" s="791"/>
      <c r="E4" s="791"/>
      <c r="F4" s="692"/>
      <c r="G4" s="691"/>
      <c r="H4" s="691"/>
      <c r="I4" s="784"/>
      <c r="J4" s="801"/>
      <c r="K4" s="430">
        <v>0.2</v>
      </c>
      <c r="L4" s="54" t="s">
        <v>23</v>
      </c>
      <c r="M4" s="26">
        <v>0</v>
      </c>
      <c r="N4" s="26">
        <v>0</v>
      </c>
      <c r="O4" s="26">
        <v>0</v>
      </c>
      <c r="P4" s="32">
        <v>0</v>
      </c>
      <c r="Q4" s="51">
        <f t="shared" si="0"/>
        <v>0</v>
      </c>
      <c r="R4" s="51">
        <f t="shared" si="1"/>
        <v>0</v>
      </c>
      <c r="S4" s="51">
        <f t="shared" si="2"/>
        <v>0</v>
      </c>
      <c r="T4" s="51">
        <f t="shared" si="3"/>
        <v>0</v>
      </c>
      <c r="U4" s="52">
        <f t="shared" si="4"/>
        <v>0</v>
      </c>
      <c r="V4" s="577"/>
      <c r="W4" s="577"/>
      <c r="X4" s="577"/>
      <c r="Y4" s="577"/>
      <c r="Z4" s="669"/>
      <c r="AA4" s="669"/>
      <c r="AB4" s="790"/>
    </row>
    <row r="5" spans="1:46" ht="36" customHeight="1" x14ac:dyDescent="0.2">
      <c r="A5" s="804"/>
      <c r="B5" s="806"/>
      <c r="C5" s="791"/>
      <c r="D5" s="791"/>
      <c r="E5" s="791"/>
      <c r="F5" s="692"/>
      <c r="G5" s="691"/>
      <c r="H5" s="691"/>
      <c r="I5" s="784"/>
      <c r="J5" s="807" t="s">
        <v>1128</v>
      </c>
      <c r="K5" s="429">
        <v>0.4</v>
      </c>
      <c r="L5" s="24" t="s">
        <v>22</v>
      </c>
      <c r="M5" s="57">
        <v>0.25</v>
      </c>
      <c r="N5" s="57">
        <v>0.5</v>
      </c>
      <c r="O5" s="57">
        <v>0.75</v>
      </c>
      <c r="P5" s="75">
        <v>1</v>
      </c>
      <c r="Q5" s="6">
        <f t="shared" si="0"/>
        <v>0.1</v>
      </c>
      <c r="R5" s="6">
        <f t="shared" si="1"/>
        <v>0.2</v>
      </c>
      <c r="S5" s="6">
        <f t="shared" si="2"/>
        <v>0.30000000000000004</v>
      </c>
      <c r="T5" s="6">
        <f t="shared" si="3"/>
        <v>0.4</v>
      </c>
      <c r="U5" s="45">
        <f t="shared" si="4"/>
        <v>0.4</v>
      </c>
      <c r="V5" s="577"/>
      <c r="W5" s="577"/>
      <c r="X5" s="577"/>
      <c r="Y5" s="577"/>
      <c r="Z5" s="669"/>
      <c r="AA5" s="669"/>
      <c r="AB5" s="790"/>
    </row>
    <row r="6" spans="1:46" ht="25.15" customHeight="1" x14ac:dyDescent="0.2">
      <c r="A6" s="804"/>
      <c r="B6" s="806"/>
      <c r="C6" s="791"/>
      <c r="D6" s="791"/>
      <c r="E6" s="791"/>
      <c r="F6" s="692"/>
      <c r="G6" s="691"/>
      <c r="H6" s="691"/>
      <c r="I6" s="784"/>
      <c r="J6" s="808"/>
      <c r="K6" s="430">
        <v>0.4</v>
      </c>
      <c r="L6" s="54" t="s">
        <v>23</v>
      </c>
      <c r="M6" s="26">
        <v>0</v>
      </c>
      <c r="N6" s="26">
        <v>0</v>
      </c>
      <c r="O6" s="26">
        <v>0</v>
      </c>
      <c r="P6" s="32">
        <v>0</v>
      </c>
      <c r="Q6" s="51">
        <f t="shared" si="0"/>
        <v>0</v>
      </c>
      <c r="R6" s="51">
        <f t="shared" si="1"/>
        <v>0</v>
      </c>
      <c r="S6" s="51">
        <f t="shared" si="2"/>
        <v>0</v>
      </c>
      <c r="T6" s="51">
        <f t="shared" si="3"/>
        <v>0</v>
      </c>
      <c r="U6" s="52">
        <f t="shared" si="4"/>
        <v>0</v>
      </c>
      <c r="V6" s="577"/>
      <c r="W6" s="577"/>
      <c r="X6" s="577"/>
      <c r="Y6" s="577"/>
      <c r="Z6" s="669"/>
      <c r="AA6" s="669"/>
      <c r="AB6" s="790"/>
    </row>
    <row r="7" spans="1:46" ht="33.75" customHeight="1" x14ac:dyDescent="0.2">
      <c r="A7" s="804"/>
      <c r="B7" s="806"/>
      <c r="C7" s="791"/>
      <c r="D7" s="791"/>
      <c r="E7" s="791"/>
      <c r="F7" s="692"/>
      <c r="G7" s="691"/>
      <c r="H7" s="691"/>
      <c r="I7" s="784"/>
      <c r="J7" s="810" t="s">
        <v>1083</v>
      </c>
      <c r="K7" s="429">
        <v>0.4</v>
      </c>
      <c r="L7" s="24" t="s">
        <v>22</v>
      </c>
      <c r="M7" s="25">
        <v>0.25</v>
      </c>
      <c r="N7" s="25">
        <v>0.5</v>
      </c>
      <c r="O7" s="25">
        <v>0.75</v>
      </c>
      <c r="P7" s="31">
        <v>1</v>
      </c>
      <c r="Q7" s="6">
        <f t="shared" si="0"/>
        <v>0.1</v>
      </c>
      <c r="R7" s="6">
        <f t="shared" si="1"/>
        <v>0.2</v>
      </c>
      <c r="S7" s="6">
        <f t="shared" si="2"/>
        <v>0.30000000000000004</v>
      </c>
      <c r="T7" s="6">
        <f t="shared" si="3"/>
        <v>0.4</v>
      </c>
      <c r="U7" s="45">
        <f t="shared" si="4"/>
        <v>0.4</v>
      </c>
      <c r="V7" s="577"/>
      <c r="W7" s="577"/>
      <c r="X7" s="577"/>
      <c r="Y7" s="577"/>
      <c r="Z7" s="669"/>
      <c r="AA7" s="669"/>
      <c r="AB7" s="790"/>
    </row>
    <row r="8" spans="1:46" ht="25.9" customHeight="1" x14ac:dyDescent="0.2">
      <c r="A8" s="804"/>
      <c r="B8" s="806"/>
      <c r="C8" s="791"/>
      <c r="D8" s="791"/>
      <c r="E8" s="791"/>
      <c r="F8" s="692"/>
      <c r="G8" s="691"/>
      <c r="H8" s="691"/>
      <c r="I8" s="784"/>
      <c r="J8" s="810"/>
      <c r="K8" s="430">
        <v>0.4</v>
      </c>
      <c r="L8" s="54" t="s">
        <v>23</v>
      </c>
      <c r="M8" s="26">
        <v>0</v>
      </c>
      <c r="N8" s="26">
        <v>0</v>
      </c>
      <c r="O8" s="26">
        <v>0</v>
      </c>
      <c r="P8" s="32">
        <v>0</v>
      </c>
      <c r="Q8" s="51">
        <f t="shared" si="0"/>
        <v>0</v>
      </c>
      <c r="R8" s="51">
        <f t="shared" si="1"/>
        <v>0</v>
      </c>
      <c r="S8" s="51">
        <f t="shared" si="2"/>
        <v>0</v>
      </c>
      <c r="T8" s="51">
        <f t="shared" si="3"/>
        <v>0</v>
      </c>
      <c r="U8" s="52">
        <f t="shared" si="4"/>
        <v>0</v>
      </c>
      <c r="V8" s="577"/>
      <c r="W8" s="577"/>
      <c r="X8" s="577"/>
      <c r="Y8" s="577"/>
      <c r="Z8" s="669"/>
      <c r="AA8" s="669"/>
      <c r="AB8" s="790"/>
    </row>
    <row r="9" spans="1:46" ht="70.150000000000006" customHeight="1" x14ac:dyDescent="0.2">
      <c r="A9" s="804"/>
      <c r="B9" s="806"/>
      <c r="C9" s="791" t="s">
        <v>55</v>
      </c>
      <c r="D9" s="802" t="s">
        <v>56</v>
      </c>
      <c r="E9" s="780" t="s">
        <v>806</v>
      </c>
      <c r="F9" s="796">
        <v>24</v>
      </c>
      <c r="G9" s="791" t="s">
        <v>807</v>
      </c>
      <c r="H9" s="791" t="s">
        <v>808</v>
      </c>
      <c r="I9" s="786">
        <v>0</v>
      </c>
      <c r="J9" s="732" t="s">
        <v>809</v>
      </c>
      <c r="K9" s="429">
        <v>1</v>
      </c>
      <c r="L9" s="24" t="s">
        <v>22</v>
      </c>
      <c r="M9" s="25">
        <v>0.25</v>
      </c>
      <c r="N9" s="25">
        <v>0.5</v>
      </c>
      <c r="O9" s="25">
        <v>0.75</v>
      </c>
      <c r="P9" s="25">
        <v>1</v>
      </c>
      <c r="Q9" s="6">
        <f t="shared" si="0"/>
        <v>0.25</v>
      </c>
      <c r="R9" s="6">
        <f t="shared" si="1"/>
        <v>0.5</v>
      </c>
      <c r="S9" s="6">
        <f t="shared" si="2"/>
        <v>0.75</v>
      </c>
      <c r="T9" s="6">
        <f t="shared" si="3"/>
        <v>1</v>
      </c>
      <c r="U9" s="45">
        <f t="shared" si="4"/>
        <v>1</v>
      </c>
      <c r="V9" s="576">
        <v>0</v>
      </c>
      <c r="W9" s="576">
        <v>0</v>
      </c>
      <c r="X9" s="576">
        <v>0</v>
      </c>
      <c r="Y9" s="576">
        <v>0</v>
      </c>
      <c r="Z9" s="669" t="s">
        <v>57</v>
      </c>
      <c r="AA9" s="669" t="s">
        <v>58</v>
      </c>
      <c r="AB9" s="790"/>
    </row>
    <row r="10" spans="1:46" ht="69" customHeight="1" x14ac:dyDescent="0.2">
      <c r="A10" s="804"/>
      <c r="B10" s="806"/>
      <c r="C10" s="791"/>
      <c r="D10" s="802"/>
      <c r="E10" s="781"/>
      <c r="F10" s="797"/>
      <c r="G10" s="791"/>
      <c r="H10" s="791"/>
      <c r="I10" s="811"/>
      <c r="J10" s="732"/>
      <c r="K10" s="430">
        <v>1</v>
      </c>
      <c r="L10" s="54" t="s">
        <v>23</v>
      </c>
      <c r="M10" s="26">
        <v>0</v>
      </c>
      <c r="N10" s="26">
        <v>0</v>
      </c>
      <c r="O10" s="26">
        <v>0</v>
      </c>
      <c r="P10" s="32">
        <v>0</v>
      </c>
      <c r="Q10" s="51">
        <f t="shared" si="0"/>
        <v>0</v>
      </c>
      <c r="R10" s="51">
        <f t="shared" si="1"/>
        <v>0</v>
      </c>
      <c r="S10" s="51">
        <f t="shared" si="2"/>
        <v>0</v>
      </c>
      <c r="T10" s="51">
        <f t="shared" si="3"/>
        <v>0</v>
      </c>
      <c r="U10" s="52">
        <f t="shared" si="4"/>
        <v>0</v>
      </c>
      <c r="V10" s="577"/>
      <c r="W10" s="577"/>
      <c r="X10" s="577"/>
      <c r="Y10" s="577"/>
      <c r="Z10" s="669"/>
      <c r="AA10" s="669"/>
      <c r="AB10" s="790"/>
    </row>
    <row r="11" spans="1:46" ht="33.75" customHeight="1" x14ac:dyDescent="0.2">
      <c r="A11" s="804"/>
      <c r="B11" s="806"/>
      <c r="C11" s="791" t="s">
        <v>59</v>
      </c>
      <c r="D11" s="791" t="s">
        <v>60</v>
      </c>
      <c r="E11" s="794" t="s">
        <v>993</v>
      </c>
      <c r="F11" s="796">
        <v>25</v>
      </c>
      <c r="G11" s="761" t="s">
        <v>992</v>
      </c>
      <c r="H11" s="761" t="s">
        <v>991</v>
      </c>
      <c r="I11" s="785">
        <f>+MAX(V11:Y16)</f>
        <v>0</v>
      </c>
      <c r="J11" s="779" t="s">
        <v>990</v>
      </c>
      <c r="K11" s="445">
        <v>0.3</v>
      </c>
      <c r="L11" s="24" t="s">
        <v>22</v>
      </c>
      <c r="M11" s="76">
        <v>0.5</v>
      </c>
      <c r="N11" s="76">
        <v>1</v>
      </c>
      <c r="O11" s="76">
        <v>1</v>
      </c>
      <c r="P11" s="77">
        <v>1</v>
      </c>
      <c r="Q11" s="6">
        <f t="shared" si="0"/>
        <v>0.15</v>
      </c>
      <c r="R11" s="6">
        <f t="shared" si="1"/>
        <v>0.3</v>
      </c>
      <c r="S11" s="6">
        <f t="shared" si="2"/>
        <v>0.3</v>
      </c>
      <c r="T11" s="6">
        <f t="shared" si="3"/>
        <v>0.3</v>
      </c>
      <c r="U11" s="45">
        <f t="shared" si="4"/>
        <v>0.3</v>
      </c>
      <c r="V11" s="576">
        <f>+Q12+Q14+Q16</f>
        <v>0</v>
      </c>
      <c r="W11" s="576">
        <f>+R12+R14+R16</f>
        <v>0</v>
      </c>
      <c r="X11" s="576">
        <f>+S12+S14+S16</f>
        <v>0</v>
      </c>
      <c r="Y11" s="576">
        <f>+T12+T14+T16</f>
        <v>0</v>
      </c>
      <c r="Z11" s="809" t="s">
        <v>61</v>
      </c>
      <c r="AA11" s="803" t="s">
        <v>62</v>
      </c>
      <c r="AB11" s="790"/>
    </row>
    <row r="12" spans="1:46" ht="37.9" customHeight="1" x14ac:dyDescent="0.2">
      <c r="A12" s="804"/>
      <c r="B12" s="806"/>
      <c r="C12" s="791"/>
      <c r="D12" s="791"/>
      <c r="E12" s="795"/>
      <c r="F12" s="797"/>
      <c r="G12" s="762"/>
      <c r="H12" s="762"/>
      <c r="I12" s="785"/>
      <c r="J12" s="779"/>
      <c r="K12" s="446">
        <v>0.3</v>
      </c>
      <c r="L12" s="54" t="s">
        <v>23</v>
      </c>
      <c r="M12" s="26">
        <v>0</v>
      </c>
      <c r="N12" s="26">
        <v>0</v>
      </c>
      <c r="O12" s="26">
        <v>0</v>
      </c>
      <c r="P12" s="32">
        <v>0</v>
      </c>
      <c r="Q12" s="51">
        <f t="shared" si="0"/>
        <v>0</v>
      </c>
      <c r="R12" s="51">
        <f t="shared" si="1"/>
        <v>0</v>
      </c>
      <c r="S12" s="51">
        <f t="shared" si="2"/>
        <v>0</v>
      </c>
      <c r="T12" s="51">
        <f t="shared" si="3"/>
        <v>0</v>
      </c>
      <c r="U12" s="52">
        <f t="shared" si="4"/>
        <v>0</v>
      </c>
      <c r="V12" s="577"/>
      <c r="W12" s="577"/>
      <c r="X12" s="577"/>
      <c r="Y12" s="577"/>
      <c r="Z12" s="809"/>
      <c r="AA12" s="803"/>
      <c r="AB12" s="790"/>
    </row>
    <row r="13" spans="1:46" ht="37.15" customHeight="1" x14ac:dyDescent="0.2">
      <c r="A13" s="804"/>
      <c r="B13" s="806"/>
      <c r="C13" s="791"/>
      <c r="D13" s="791"/>
      <c r="E13" s="795"/>
      <c r="F13" s="797"/>
      <c r="G13" s="762"/>
      <c r="H13" s="762"/>
      <c r="I13" s="785"/>
      <c r="J13" s="779" t="s">
        <v>1197</v>
      </c>
      <c r="K13" s="445">
        <v>0.35</v>
      </c>
      <c r="L13" s="24" t="s">
        <v>22</v>
      </c>
      <c r="M13" s="25">
        <v>0</v>
      </c>
      <c r="N13" s="25">
        <v>0.25</v>
      </c>
      <c r="O13" s="25">
        <v>0.5</v>
      </c>
      <c r="P13" s="31">
        <v>1</v>
      </c>
      <c r="Q13" s="6">
        <f t="shared" si="0"/>
        <v>0</v>
      </c>
      <c r="R13" s="6">
        <f t="shared" si="1"/>
        <v>8.7499999999999994E-2</v>
      </c>
      <c r="S13" s="6">
        <f t="shared" si="2"/>
        <v>0.17499999999999999</v>
      </c>
      <c r="T13" s="6">
        <f t="shared" si="3"/>
        <v>0.35</v>
      </c>
      <c r="U13" s="45">
        <f t="shared" si="4"/>
        <v>0.35</v>
      </c>
      <c r="V13" s="577"/>
      <c r="W13" s="577"/>
      <c r="X13" s="577"/>
      <c r="Y13" s="577"/>
      <c r="Z13" s="809"/>
      <c r="AA13" s="803"/>
      <c r="AB13" s="790"/>
    </row>
    <row r="14" spans="1:46" ht="63" customHeight="1" x14ac:dyDescent="0.2">
      <c r="A14" s="804"/>
      <c r="B14" s="806"/>
      <c r="C14" s="791"/>
      <c r="D14" s="791"/>
      <c r="E14" s="795"/>
      <c r="F14" s="797"/>
      <c r="G14" s="762"/>
      <c r="H14" s="762"/>
      <c r="I14" s="785"/>
      <c r="J14" s="779"/>
      <c r="K14" s="446">
        <v>0.35</v>
      </c>
      <c r="L14" s="54" t="s">
        <v>23</v>
      </c>
      <c r="M14" s="26">
        <v>0</v>
      </c>
      <c r="N14" s="26">
        <v>0</v>
      </c>
      <c r="O14" s="26">
        <v>0</v>
      </c>
      <c r="P14" s="32">
        <v>0</v>
      </c>
      <c r="Q14" s="51">
        <f t="shared" si="0"/>
        <v>0</v>
      </c>
      <c r="R14" s="51">
        <f t="shared" si="1"/>
        <v>0</v>
      </c>
      <c r="S14" s="51">
        <f t="shared" si="2"/>
        <v>0</v>
      </c>
      <c r="T14" s="51">
        <f t="shared" si="3"/>
        <v>0</v>
      </c>
      <c r="U14" s="52">
        <f t="shared" si="4"/>
        <v>0</v>
      </c>
      <c r="V14" s="577"/>
      <c r="W14" s="577"/>
      <c r="X14" s="577"/>
      <c r="Y14" s="577"/>
      <c r="Z14" s="809"/>
      <c r="AA14" s="803"/>
      <c r="AB14" s="790"/>
    </row>
    <row r="15" spans="1:46" ht="33" customHeight="1" x14ac:dyDescent="0.2">
      <c r="A15" s="804"/>
      <c r="B15" s="806"/>
      <c r="C15" s="791"/>
      <c r="D15" s="791"/>
      <c r="E15" s="795"/>
      <c r="F15" s="797"/>
      <c r="G15" s="762"/>
      <c r="H15" s="762"/>
      <c r="I15" s="785"/>
      <c r="J15" s="794" t="s">
        <v>989</v>
      </c>
      <c r="K15" s="445">
        <v>0.35</v>
      </c>
      <c r="L15" s="24" t="s">
        <v>22</v>
      </c>
      <c r="M15" s="25">
        <v>0</v>
      </c>
      <c r="N15" s="25">
        <v>0</v>
      </c>
      <c r="O15" s="25">
        <v>0.25</v>
      </c>
      <c r="P15" s="31">
        <v>1</v>
      </c>
      <c r="Q15" s="6">
        <f t="shared" si="0"/>
        <v>0</v>
      </c>
      <c r="R15" s="6">
        <f t="shared" si="1"/>
        <v>0</v>
      </c>
      <c r="S15" s="6">
        <f t="shared" si="2"/>
        <v>8.7499999999999994E-2</v>
      </c>
      <c r="T15" s="6">
        <f t="shared" si="3"/>
        <v>0.35</v>
      </c>
      <c r="U15" s="45">
        <f t="shared" si="4"/>
        <v>0.35</v>
      </c>
      <c r="V15" s="577"/>
      <c r="W15" s="577"/>
      <c r="X15" s="577"/>
      <c r="Y15" s="577"/>
      <c r="Z15" s="809"/>
      <c r="AA15" s="803"/>
      <c r="AB15" s="790"/>
    </row>
    <row r="16" spans="1:46" ht="30" customHeight="1" x14ac:dyDescent="0.2">
      <c r="A16" s="804"/>
      <c r="B16" s="806"/>
      <c r="C16" s="791"/>
      <c r="D16" s="791"/>
      <c r="E16" s="798"/>
      <c r="F16" s="799"/>
      <c r="G16" s="789"/>
      <c r="H16" s="789"/>
      <c r="I16" s="785"/>
      <c r="J16" s="795"/>
      <c r="K16" s="446">
        <v>0.35</v>
      </c>
      <c r="L16" s="54" t="s">
        <v>23</v>
      </c>
      <c r="M16" s="26">
        <v>0</v>
      </c>
      <c r="N16" s="26">
        <v>0</v>
      </c>
      <c r="O16" s="26">
        <v>0</v>
      </c>
      <c r="P16" s="32">
        <v>0</v>
      </c>
      <c r="Q16" s="51">
        <f t="shared" si="0"/>
        <v>0</v>
      </c>
      <c r="R16" s="51">
        <f t="shared" si="1"/>
        <v>0</v>
      </c>
      <c r="S16" s="51">
        <f t="shared" si="2"/>
        <v>0</v>
      </c>
      <c r="T16" s="51">
        <f t="shared" si="3"/>
        <v>0</v>
      </c>
      <c r="U16" s="52">
        <f t="shared" si="4"/>
        <v>0</v>
      </c>
      <c r="V16" s="602"/>
      <c r="W16" s="602"/>
      <c r="X16" s="602"/>
      <c r="Y16" s="602"/>
      <c r="Z16" s="809"/>
      <c r="AA16" s="803"/>
      <c r="AB16" s="790"/>
    </row>
    <row r="17" spans="1:28" ht="40.15" customHeight="1" x14ac:dyDescent="0.2">
      <c r="A17" s="804"/>
      <c r="B17" s="806"/>
      <c r="C17" s="792" t="s">
        <v>63</v>
      </c>
      <c r="D17" s="793" t="s">
        <v>64</v>
      </c>
      <c r="E17" s="794" t="s">
        <v>988</v>
      </c>
      <c r="F17" s="796">
        <v>26</v>
      </c>
      <c r="G17" s="761" t="s">
        <v>987</v>
      </c>
      <c r="H17" s="761" t="s">
        <v>986</v>
      </c>
      <c r="I17" s="785">
        <f>+MAX(V17:Y20)</f>
        <v>0</v>
      </c>
      <c r="J17" s="787" t="s">
        <v>985</v>
      </c>
      <c r="K17" s="447">
        <v>0.3</v>
      </c>
      <c r="L17" s="24" t="s">
        <v>22</v>
      </c>
      <c r="M17" s="25">
        <v>0.5</v>
      </c>
      <c r="N17" s="25">
        <v>1</v>
      </c>
      <c r="O17" s="25">
        <v>0</v>
      </c>
      <c r="P17" s="31">
        <v>0</v>
      </c>
      <c r="Q17" s="6">
        <f t="shared" si="0"/>
        <v>0.15</v>
      </c>
      <c r="R17" s="6">
        <f t="shared" si="1"/>
        <v>0.3</v>
      </c>
      <c r="S17" s="6">
        <f t="shared" si="2"/>
        <v>0</v>
      </c>
      <c r="T17" s="6">
        <f t="shared" si="3"/>
        <v>0</v>
      </c>
      <c r="U17" s="45">
        <f t="shared" si="4"/>
        <v>0.3</v>
      </c>
      <c r="V17" s="576">
        <f>+Q18+Q20</f>
        <v>0</v>
      </c>
      <c r="W17" s="576">
        <f>+R18+R20</f>
        <v>0</v>
      </c>
      <c r="X17" s="576">
        <f>+S18+S20</f>
        <v>0</v>
      </c>
      <c r="Y17" s="576">
        <f>+T18+T20</f>
        <v>0</v>
      </c>
      <c r="Z17" s="669" t="s">
        <v>57</v>
      </c>
      <c r="AA17" s="669" t="s">
        <v>65</v>
      </c>
      <c r="AB17" s="790"/>
    </row>
    <row r="18" spans="1:28" ht="28.9" customHeight="1" x14ac:dyDescent="0.2">
      <c r="A18" s="804"/>
      <c r="B18" s="806"/>
      <c r="C18" s="792"/>
      <c r="D18" s="793"/>
      <c r="E18" s="795"/>
      <c r="F18" s="797"/>
      <c r="G18" s="762"/>
      <c r="H18" s="762"/>
      <c r="I18" s="785"/>
      <c r="J18" s="788"/>
      <c r="K18" s="446">
        <v>0.3</v>
      </c>
      <c r="L18" s="54" t="s">
        <v>23</v>
      </c>
      <c r="M18" s="26">
        <v>0</v>
      </c>
      <c r="N18" s="26">
        <v>0</v>
      </c>
      <c r="O18" s="26">
        <v>0</v>
      </c>
      <c r="P18" s="32">
        <v>0</v>
      </c>
      <c r="Q18" s="51">
        <v>0</v>
      </c>
      <c r="R18" s="51">
        <v>0</v>
      </c>
      <c r="S18" s="51">
        <f t="shared" si="2"/>
        <v>0</v>
      </c>
      <c r="T18" s="51">
        <f t="shared" si="3"/>
        <v>0</v>
      </c>
      <c r="U18" s="52">
        <f t="shared" si="4"/>
        <v>0</v>
      </c>
      <c r="V18" s="577"/>
      <c r="W18" s="577"/>
      <c r="X18" s="577"/>
      <c r="Y18" s="577"/>
      <c r="Z18" s="669"/>
      <c r="AA18" s="669"/>
      <c r="AB18" s="790"/>
    </row>
    <row r="19" spans="1:28" ht="27" customHeight="1" x14ac:dyDescent="0.2">
      <c r="A19" s="804"/>
      <c r="B19" s="806"/>
      <c r="C19" s="792"/>
      <c r="D19" s="793"/>
      <c r="E19" s="795"/>
      <c r="F19" s="797"/>
      <c r="G19" s="762"/>
      <c r="H19" s="762"/>
      <c r="I19" s="785"/>
      <c r="J19" s="794" t="s">
        <v>984</v>
      </c>
      <c r="K19" s="447">
        <v>0.7</v>
      </c>
      <c r="L19" s="24" t="s">
        <v>22</v>
      </c>
      <c r="M19" s="25">
        <v>0</v>
      </c>
      <c r="N19" s="25">
        <v>0.25</v>
      </c>
      <c r="O19" s="25">
        <v>0.5</v>
      </c>
      <c r="P19" s="31">
        <v>1</v>
      </c>
      <c r="Q19" s="6">
        <f t="shared" ref="Q19:Q26" si="5">+SUM(M19:M19)*K19</f>
        <v>0</v>
      </c>
      <c r="R19" s="6">
        <f>+SUM(N19:N19)*K19</f>
        <v>0.17499999999999999</v>
      </c>
      <c r="S19" s="6">
        <f t="shared" si="2"/>
        <v>0.35</v>
      </c>
      <c r="T19" s="6">
        <f t="shared" si="3"/>
        <v>0.7</v>
      </c>
      <c r="U19" s="45">
        <f t="shared" si="4"/>
        <v>0.7</v>
      </c>
      <c r="V19" s="577"/>
      <c r="W19" s="577"/>
      <c r="X19" s="577"/>
      <c r="Y19" s="577"/>
      <c r="Z19" s="669"/>
      <c r="AA19" s="669"/>
      <c r="AB19" s="790"/>
    </row>
    <row r="20" spans="1:28" ht="31.9" customHeight="1" x14ac:dyDescent="0.2">
      <c r="A20" s="804"/>
      <c r="B20" s="806"/>
      <c r="C20" s="792"/>
      <c r="D20" s="793"/>
      <c r="E20" s="795"/>
      <c r="F20" s="797"/>
      <c r="G20" s="762"/>
      <c r="H20" s="762"/>
      <c r="I20" s="786"/>
      <c r="J20" s="795"/>
      <c r="K20" s="448">
        <v>0.7</v>
      </c>
      <c r="L20" s="63" t="s">
        <v>23</v>
      </c>
      <c r="M20" s="64">
        <v>0</v>
      </c>
      <c r="N20" s="64">
        <v>0</v>
      </c>
      <c r="O20" s="64">
        <v>0</v>
      </c>
      <c r="P20" s="294">
        <v>0</v>
      </c>
      <c r="Q20" s="60">
        <f t="shared" si="5"/>
        <v>0</v>
      </c>
      <c r="R20" s="60">
        <v>0</v>
      </c>
      <c r="S20" s="60">
        <f t="shared" si="2"/>
        <v>0</v>
      </c>
      <c r="T20" s="60">
        <f t="shared" si="3"/>
        <v>0</v>
      </c>
      <c r="U20" s="52">
        <f t="shared" si="4"/>
        <v>0</v>
      </c>
      <c r="V20" s="577"/>
      <c r="W20" s="577"/>
      <c r="X20" s="577"/>
      <c r="Y20" s="577"/>
      <c r="Z20" s="669"/>
      <c r="AA20" s="669"/>
      <c r="AB20" s="790"/>
    </row>
    <row r="21" spans="1:28" ht="54.6" customHeight="1" x14ac:dyDescent="0.2">
      <c r="A21" s="804"/>
      <c r="B21" s="806"/>
      <c r="C21" s="800" t="s">
        <v>66</v>
      </c>
      <c r="D21" s="800" t="s">
        <v>67</v>
      </c>
      <c r="E21" s="780" t="s">
        <v>626</v>
      </c>
      <c r="F21" s="780">
        <v>27</v>
      </c>
      <c r="G21" s="783" t="s">
        <v>1073</v>
      </c>
      <c r="H21" s="783" t="s">
        <v>1074</v>
      </c>
      <c r="I21" s="784">
        <f>+MAX(V21:Y26)</f>
        <v>0</v>
      </c>
      <c r="J21" s="779" t="s">
        <v>1075</v>
      </c>
      <c r="K21" s="447">
        <v>0.4</v>
      </c>
      <c r="L21" s="24" t="s">
        <v>22</v>
      </c>
      <c r="M21" s="25">
        <v>0.1</v>
      </c>
      <c r="N21" s="25">
        <v>0.5</v>
      </c>
      <c r="O21" s="25">
        <v>0.75</v>
      </c>
      <c r="P21" s="25">
        <v>1</v>
      </c>
      <c r="Q21" s="25">
        <f t="shared" si="5"/>
        <v>4.0000000000000008E-2</v>
      </c>
      <c r="R21" s="25">
        <f t="shared" ref="R21:R26" si="6">+SUM(N21:N21)*K21</f>
        <v>0.2</v>
      </c>
      <c r="S21" s="25">
        <f t="shared" si="2"/>
        <v>0.30000000000000004</v>
      </c>
      <c r="T21" s="25">
        <f t="shared" si="3"/>
        <v>0.4</v>
      </c>
      <c r="U21" s="293">
        <f t="shared" si="4"/>
        <v>0.4</v>
      </c>
      <c r="V21" s="576">
        <f>+Q22+Q24+Q26</f>
        <v>0</v>
      </c>
      <c r="W21" s="576">
        <f>+R22+R24+R26</f>
        <v>0</v>
      </c>
      <c r="X21" s="576">
        <f>+S22+S24+S26</f>
        <v>0</v>
      </c>
      <c r="Y21" s="576">
        <f>+T22+T24+T26</f>
        <v>0</v>
      </c>
      <c r="Z21" s="669" t="s">
        <v>68</v>
      </c>
      <c r="AA21" s="669" t="s">
        <v>69</v>
      </c>
      <c r="AB21" s="790"/>
    </row>
    <row r="22" spans="1:28" ht="34.15" customHeight="1" x14ac:dyDescent="0.2">
      <c r="A22" s="804"/>
      <c r="B22" s="806"/>
      <c r="C22" s="800"/>
      <c r="D22" s="800"/>
      <c r="E22" s="781"/>
      <c r="F22" s="781"/>
      <c r="G22" s="783"/>
      <c r="H22" s="783"/>
      <c r="I22" s="784"/>
      <c r="J22" s="779"/>
      <c r="K22" s="446">
        <v>0.4</v>
      </c>
      <c r="L22" s="54" t="s">
        <v>23</v>
      </c>
      <c r="M22" s="26">
        <v>0</v>
      </c>
      <c r="N22" s="26">
        <v>0</v>
      </c>
      <c r="O22" s="26">
        <v>0</v>
      </c>
      <c r="P22" s="26">
        <v>0</v>
      </c>
      <c r="Q22" s="135">
        <f t="shared" si="5"/>
        <v>0</v>
      </c>
      <c r="R22" s="135">
        <f t="shared" si="6"/>
        <v>0</v>
      </c>
      <c r="S22" s="135">
        <f t="shared" si="2"/>
        <v>0</v>
      </c>
      <c r="T22" s="135">
        <f t="shared" si="3"/>
        <v>0</v>
      </c>
      <c r="U22" s="291">
        <f t="shared" si="4"/>
        <v>0</v>
      </c>
      <c r="V22" s="577"/>
      <c r="W22" s="577"/>
      <c r="X22" s="577"/>
      <c r="Y22" s="577"/>
      <c r="Z22" s="669"/>
      <c r="AA22" s="669"/>
      <c r="AB22" s="790"/>
    </row>
    <row r="23" spans="1:28" ht="37.9" customHeight="1" x14ac:dyDescent="0.2">
      <c r="A23" s="804"/>
      <c r="B23" s="806"/>
      <c r="C23" s="800"/>
      <c r="D23" s="800"/>
      <c r="E23" s="781"/>
      <c r="F23" s="781"/>
      <c r="G23" s="783"/>
      <c r="H23" s="783" t="s">
        <v>1076</v>
      </c>
      <c r="I23" s="784"/>
      <c r="J23" s="779" t="s">
        <v>627</v>
      </c>
      <c r="K23" s="447">
        <v>0.4</v>
      </c>
      <c r="L23" s="24" t="s">
        <v>22</v>
      </c>
      <c r="M23" s="25">
        <v>0</v>
      </c>
      <c r="N23" s="25">
        <v>0.5</v>
      </c>
      <c r="O23" s="25">
        <v>0.75</v>
      </c>
      <c r="P23" s="25">
        <v>1</v>
      </c>
      <c r="Q23" s="25">
        <f t="shared" si="5"/>
        <v>0</v>
      </c>
      <c r="R23" s="25">
        <f t="shared" si="6"/>
        <v>0.2</v>
      </c>
      <c r="S23" s="25">
        <f t="shared" si="2"/>
        <v>0.30000000000000004</v>
      </c>
      <c r="T23" s="25">
        <f t="shared" si="3"/>
        <v>0.4</v>
      </c>
      <c r="U23" s="293">
        <f t="shared" si="4"/>
        <v>0.4</v>
      </c>
      <c r="V23" s="577"/>
      <c r="W23" s="577"/>
      <c r="X23" s="577"/>
      <c r="Y23" s="577"/>
      <c r="Z23" s="669"/>
      <c r="AA23" s="669"/>
      <c r="AB23" s="790"/>
    </row>
    <row r="24" spans="1:28" ht="22.9" customHeight="1" x14ac:dyDescent="0.2">
      <c r="A24" s="804"/>
      <c r="B24" s="806"/>
      <c r="C24" s="800"/>
      <c r="D24" s="800"/>
      <c r="E24" s="781"/>
      <c r="F24" s="781"/>
      <c r="G24" s="783"/>
      <c r="H24" s="783"/>
      <c r="I24" s="784"/>
      <c r="J24" s="779"/>
      <c r="K24" s="446">
        <v>0.4</v>
      </c>
      <c r="L24" s="54" t="s">
        <v>23</v>
      </c>
      <c r="M24" s="26">
        <v>0</v>
      </c>
      <c r="N24" s="26">
        <v>0</v>
      </c>
      <c r="O24" s="26">
        <v>0</v>
      </c>
      <c r="P24" s="26">
        <v>0</v>
      </c>
      <c r="Q24" s="135">
        <f t="shared" si="5"/>
        <v>0</v>
      </c>
      <c r="R24" s="135">
        <f t="shared" si="6"/>
        <v>0</v>
      </c>
      <c r="S24" s="135">
        <f t="shared" si="2"/>
        <v>0</v>
      </c>
      <c r="T24" s="135">
        <f t="shared" si="3"/>
        <v>0</v>
      </c>
      <c r="U24" s="291">
        <f t="shared" si="4"/>
        <v>0</v>
      </c>
      <c r="V24" s="577"/>
      <c r="W24" s="577"/>
      <c r="X24" s="577"/>
      <c r="Y24" s="577"/>
      <c r="Z24" s="669"/>
      <c r="AA24" s="669"/>
      <c r="AB24" s="790"/>
    </row>
    <row r="25" spans="1:28" ht="33.75" customHeight="1" x14ac:dyDescent="0.2">
      <c r="A25" s="804"/>
      <c r="B25" s="806"/>
      <c r="C25" s="800"/>
      <c r="D25" s="800"/>
      <c r="E25" s="781"/>
      <c r="F25" s="781"/>
      <c r="G25" s="783"/>
      <c r="H25" s="783"/>
      <c r="I25" s="784"/>
      <c r="J25" s="779" t="s">
        <v>628</v>
      </c>
      <c r="K25" s="447">
        <v>0.2</v>
      </c>
      <c r="L25" s="24" t="s">
        <v>22</v>
      </c>
      <c r="M25" s="25">
        <v>0</v>
      </c>
      <c r="N25" s="25">
        <v>0.5</v>
      </c>
      <c r="O25" s="25">
        <v>0.75</v>
      </c>
      <c r="P25" s="25">
        <v>1</v>
      </c>
      <c r="Q25" s="25">
        <f t="shared" si="5"/>
        <v>0</v>
      </c>
      <c r="R25" s="25">
        <f t="shared" si="6"/>
        <v>0.1</v>
      </c>
      <c r="S25" s="25">
        <f t="shared" si="2"/>
        <v>0.15000000000000002</v>
      </c>
      <c r="T25" s="25">
        <f t="shared" si="3"/>
        <v>0.2</v>
      </c>
      <c r="U25" s="293">
        <f t="shared" si="4"/>
        <v>0.2</v>
      </c>
      <c r="V25" s="577"/>
      <c r="W25" s="577"/>
      <c r="X25" s="577"/>
      <c r="Y25" s="577"/>
      <c r="Z25" s="669"/>
      <c r="AA25" s="669"/>
      <c r="AB25" s="790"/>
    </row>
    <row r="26" spans="1:28" ht="35.450000000000003" customHeight="1" x14ac:dyDescent="0.2">
      <c r="A26" s="804"/>
      <c r="B26" s="806"/>
      <c r="C26" s="800"/>
      <c r="D26" s="800"/>
      <c r="E26" s="782"/>
      <c r="F26" s="782"/>
      <c r="G26" s="783"/>
      <c r="H26" s="783"/>
      <c r="I26" s="784"/>
      <c r="J26" s="779"/>
      <c r="K26" s="446">
        <v>0.2</v>
      </c>
      <c r="L26" s="54" t="s">
        <v>23</v>
      </c>
      <c r="M26" s="26">
        <v>0</v>
      </c>
      <c r="N26" s="26">
        <v>0</v>
      </c>
      <c r="O26" s="26">
        <v>0</v>
      </c>
      <c r="P26" s="292">
        <v>0</v>
      </c>
      <c r="Q26" s="135">
        <f t="shared" si="5"/>
        <v>0</v>
      </c>
      <c r="R26" s="135">
        <f t="shared" si="6"/>
        <v>0</v>
      </c>
      <c r="S26" s="135">
        <f t="shared" si="2"/>
        <v>0</v>
      </c>
      <c r="T26" s="135">
        <f t="shared" si="3"/>
        <v>0</v>
      </c>
      <c r="U26" s="291">
        <f t="shared" si="4"/>
        <v>0</v>
      </c>
      <c r="V26" s="602"/>
      <c r="W26" s="602"/>
      <c r="X26" s="602"/>
      <c r="Y26" s="602"/>
      <c r="Z26" s="669"/>
      <c r="AA26" s="669"/>
      <c r="AB26" s="790"/>
    </row>
    <row r="27" spans="1:28" ht="33.75" customHeight="1" x14ac:dyDescent="0.2">
      <c r="A27" s="1"/>
      <c r="B27" s="2"/>
      <c r="C27" s="2"/>
      <c r="D27" s="2"/>
      <c r="E27" s="3"/>
      <c r="F27" s="3"/>
      <c r="G27" s="3"/>
      <c r="H27" s="3"/>
      <c r="I27" s="4"/>
      <c r="J27" s="5"/>
      <c r="K27" s="3"/>
      <c r="L27" s="3"/>
      <c r="M27" s="2"/>
      <c r="N27" s="2"/>
      <c r="O27" s="2"/>
      <c r="P27" s="2"/>
      <c r="Q27" s="47"/>
      <c r="R27" s="47"/>
      <c r="S27" s="47"/>
      <c r="T27" s="47"/>
      <c r="U27" s="48"/>
      <c r="V27" s="697"/>
      <c r="W27" s="697"/>
      <c r="X27" s="697"/>
      <c r="Y27" s="697"/>
    </row>
    <row r="28" spans="1:28" ht="33.75" customHeight="1" x14ac:dyDescent="0.2">
      <c r="A28" s="1"/>
      <c r="B28" s="2"/>
      <c r="C28" s="2"/>
      <c r="D28" s="2"/>
      <c r="E28" s="3"/>
      <c r="F28" s="3"/>
      <c r="G28" s="3"/>
      <c r="H28" s="3"/>
      <c r="I28" s="4"/>
      <c r="J28" s="5"/>
      <c r="K28" s="3"/>
      <c r="L28" s="3"/>
      <c r="M28" s="2"/>
      <c r="N28" s="2"/>
      <c r="O28" s="2"/>
      <c r="P28" s="2"/>
      <c r="Q28" s="47"/>
      <c r="R28" s="47"/>
      <c r="S28" s="47"/>
      <c r="T28" s="47"/>
      <c r="U28" s="48"/>
      <c r="V28" s="697"/>
      <c r="W28" s="697"/>
      <c r="X28" s="697"/>
      <c r="Y28" s="697"/>
    </row>
    <row r="29" spans="1:28" ht="33.75" customHeight="1" x14ac:dyDescent="0.2">
      <c r="A29" s="1"/>
      <c r="B29" s="2"/>
      <c r="C29" s="2"/>
      <c r="D29" s="2"/>
      <c r="E29" s="3"/>
      <c r="F29" s="3"/>
      <c r="G29" s="3"/>
      <c r="H29" s="3"/>
      <c r="I29" s="4"/>
      <c r="J29" s="5"/>
      <c r="K29" s="3"/>
      <c r="L29" s="3"/>
      <c r="M29" s="2"/>
      <c r="N29" s="2"/>
      <c r="O29" s="2"/>
      <c r="P29" s="2"/>
      <c r="Q29" s="47"/>
      <c r="R29" s="47"/>
      <c r="S29" s="47"/>
      <c r="T29" s="47"/>
      <c r="U29" s="48"/>
      <c r="V29" s="697"/>
      <c r="W29" s="697"/>
      <c r="X29" s="697"/>
      <c r="Y29" s="697"/>
    </row>
    <row r="30" spans="1:28" ht="33.75" customHeight="1" x14ac:dyDescent="0.2">
      <c r="A30" s="1"/>
      <c r="B30" s="2"/>
      <c r="C30" s="2"/>
      <c r="D30" s="2"/>
      <c r="E30" s="3"/>
      <c r="F30" s="3"/>
      <c r="G30" s="3"/>
      <c r="H30" s="3"/>
      <c r="I30" s="4"/>
      <c r="J30" s="5"/>
      <c r="K30" s="3"/>
      <c r="L30" s="3"/>
      <c r="M30" s="2"/>
      <c r="N30" s="2"/>
      <c r="O30" s="2"/>
      <c r="P30" s="2"/>
      <c r="Q30" s="47"/>
      <c r="R30" s="47"/>
      <c r="S30" s="47"/>
      <c r="T30" s="47"/>
      <c r="U30" s="48"/>
      <c r="V30" s="697"/>
      <c r="W30" s="697"/>
      <c r="X30" s="697"/>
      <c r="Y30" s="697"/>
    </row>
    <row r="31" spans="1:28" ht="33.75" customHeight="1" x14ac:dyDescent="0.2">
      <c r="A31" s="1"/>
      <c r="B31" s="2"/>
      <c r="C31" s="2"/>
      <c r="D31" s="2"/>
      <c r="E31" s="3"/>
      <c r="F31" s="3"/>
      <c r="G31" s="3"/>
      <c r="H31" s="3"/>
      <c r="I31" s="4"/>
      <c r="J31" s="5"/>
      <c r="K31" s="3"/>
      <c r="L31" s="3"/>
      <c r="M31" s="2"/>
      <c r="N31" s="2"/>
      <c r="O31" s="2"/>
      <c r="P31" s="2"/>
      <c r="Q31" s="47"/>
      <c r="R31" s="47"/>
      <c r="S31" s="47"/>
      <c r="T31" s="47"/>
      <c r="U31" s="48"/>
      <c r="V31" s="697"/>
      <c r="W31" s="697"/>
      <c r="X31" s="697"/>
      <c r="Y31" s="697"/>
    </row>
    <row r="32" spans="1:28" ht="33.75" customHeight="1" x14ac:dyDescent="0.2">
      <c r="A32" s="1"/>
      <c r="B32" s="2"/>
      <c r="C32" s="2"/>
      <c r="D32" s="2"/>
      <c r="E32" s="3"/>
      <c r="F32" s="3"/>
      <c r="G32" s="3"/>
      <c r="H32" s="3"/>
      <c r="I32" s="4"/>
      <c r="J32" s="5"/>
      <c r="K32" s="3"/>
      <c r="L32" s="3"/>
      <c r="M32" s="2"/>
      <c r="N32" s="2"/>
      <c r="O32" s="2"/>
      <c r="P32" s="2"/>
      <c r="Q32" s="47"/>
      <c r="R32" s="47"/>
      <c r="S32" s="47"/>
      <c r="T32" s="47"/>
      <c r="U32" s="48"/>
      <c r="V32" s="697"/>
      <c r="W32" s="697"/>
      <c r="X32" s="697"/>
      <c r="Y32" s="697"/>
    </row>
    <row r="33" spans="1:25" ht="33.75" customHeight="1" x14ac:dyDescent="0.2">
      <c r="A33" s="1"/>
      <c r="B33" s="2"/>
      <c r="C33" s="2"/>
      <c r="D33" s="2"/>
      <c r="E33" s="3"/>
      <c r="F33" s="3"/>
      <c r="G33" s="3"/>
      <c r="H33" s="3"/>
      <c r="I33" s="4"/>
      <c r="J33" s="5"/>
      <c r="K33" s="3"/>
      <c r="L33" s="3"/>
      <c r="M33" s="2"/>
      <c r="N33" s="2"/>
      <c r="O33" s="2"/>
      <c r="P33" s="2"/>
      <c r="Q33" s="47"/>
      <c r="R33" s="47"/>
      <c r="S33" s="47"/>
      <c r="T33" s="47"/>
      <c r="U33" s="48"/>
      <c r="V33" s="697"/>
      <c r="W33" s="697"/>
      <c r="X33" s="697"/>
      <c r="Y33" s="697"/>
    </row>
    <row r="34" spans="1:25" ht="33.75" customHeight="1" x14ac:dyDescent="0.2">
      <c r="A34" s="1"/>
      <c r="B34" s="2"/>
      <c r="C34" s="2"/>
      <c r="D34" s="2"/>
      <c r="E34" s="3"/>
      <c r="F34" s="3"/>
      <c r="G34" s="3"/>
      <c r="H34" s="3"/>
      <c r="I34" s="4"/>
      <c r="J34" s="5"/>
      <c r="K34" s="3"/>
      <c r="L34" s="3"/>
      <c r="M34" s="2"/>
      <c r="N34" s="2"/>
      <c r="O34" s="2"/>
      <c r="P34" s="2"/>
      <c r="Q34" s="47"/>
      <c r="R34" s="47"/>
      <c r="S34" s="47"/>
      <c r="T34" s="47"/>
      <c r="U34" s="48"/>
      <c r="V34" s="697"/>
      <c r="W34" s="697"/>
      <c r="X34" s="697"/>
      <c r="Y34" s="697"/>
    </row>
    <row r="35" spans="1:25" ht="33.75" customHeight="1" x14ac:dyDescent="0.2">
      <c r="Q35" s="47"/>
      <c r="R35" s="47"/>
      <c r="S35" s="47"/>
      <c r="T35" s="47"/>
      <c r="U35" s="48"/>
      <c r="V35" s="697"/>
      <c r="W35" s="697"/>
      <c r="X35" s="697"/>
      <c r="Y35" s="697"/>
    </row>
    <row r="36" spans="1:25" ht="33.75" customHeight="1" x14ac:dyDescent="0.2">
      <c r="Q36" s="47"/>
      <c r="R36" s="47"/>
      <c r="S36" s="47"/>
      <c r="T36" s="47"/>
      <c r="U36" s="48"/>
      <c r="V36" s="697"/>
      <c r="W36" s="697"/>
      <c r="X36" s="697"/>
      <c r="Y36" s="697"/>
    </row>
    <row r="37" spans="1:25" ht="33.75" customHeight="1" x14ac:dyDescent="0.2">
      <c r="Q37" s="47"/>
      <c r="R37" s="47"/>
      <c r="S37" s="47"/>
      <c r="T37" s="47"/>
      <c r="U37" s="48"/>
      <c r="V37" s="699"/>
      <c r="W37" s="699"/>
      <c r="X37" s="699"/>
      <c r="Y37" s="699"/>
    </row>
    <row r="38" spans="1:25" ht="33.75" customHeight="1" x14ac:dyDescent="0.2">
      <c r="Q38" s="47"/>
      <c r="R38" s="47"/>
      <c r="S38" s="47"/>
      <c r="T38" s="47"/>
      <c r="U38" s="48"/>
      <c r="V38" s="699"/>
      <c r="W38" s="699"/>
      <c r="X38" s="699"/>
      <c r="Y38" s="699"/>
    </row>
    <row r="39" spans="1:25" ht="33.75" customHeight="1" x14ac:dyDescent="0.2">
      <c r="Q39" s="47"/>
      <c r="R39" s="47"/>
      <c r="S39" s="47"/>
      <c r="T39" s="47"/>
      <c r="U39" s="48"/>
      <c r="V39" s="699"/>
      <c r="W39" s="699"/>
      <c r="X39" s="699"/>
      <c r="Y39" s="699"/>
    </row>
    <row r="40" spans="1:25" ht="33.75" customHeight="1" x14ac:dyDescent="0.2">
      <c r="Q40" s="47"/>
      <c r="R40" s="47"/>
      <c r="S40" s="47"/>
      <c r="T40" s="47"/>
      <c r="U40" s="48"/>
      <c r="V40" s="699"/>
      <c r="W40" s="699"/>
      <c r="X40" s="699"/>
      <c r="Y40" s="699"/>
    </row>
    <row r="41" spans="1:25" ht="33.75" customHeight="1" x14ac:dyDescent="0.2">
      <c r="Q41" s="47"/>
      <c r="R41" s="47"/>
      <c r="S41" s="47"/>
      <c r="T41" s="47"/>
      <c r="U41" s="48"/>
      <c r="V41" s="699"/>
      <c r="W41" s="699"/>
      <c r="X41" s="699"/>
      <c r="Y41" s="699"/>
    </row>
    <row r="42" spans="1:25" ht="33.75" customHeight="1" x14ac:dyDescent="0.2">
      <c r="Q42" s="47"/>
      <c r="R42" s="47"/>
      <c r="S42" s="47"/>
      <c r="T42" s="47"/>
      <c r="U42" s="48"/>
      <c r="V42" s="699"/>
      <c r="W42" s="699"/>
      <c r="X42" s="699"/>
      <c r="Y42" s="699"/>
    </row>
    <row r="43" spans="1:25" ht="33.75" customHeight="1" x14ac:dyDescent="0.2">
      <c r="Q43" s="47"/>
      <c r="R43" s="47"/>
      <c r="S43" s="47"/>
      <c r="T43" s="47"/>
      <c r="U43" s="48"/>
      <c r="V43" s="699"/>
      <c r="W43" s="699"/>
      <c r="X43" s="699"/>
      <c r="Y43" s="699"/>
    </row>
    <row r="44" spans="1:25" ht="33.75" customHeight="1" x14ac:dyDescent="0.2">
      <c r="Q44" s="47"/>
      <c r="R44" s="47"/>
      <c r="S44" s="47"/>
      <c r="T44" s="47"/>
      <c r="U44" s="48"/>
      <c r="V44" s="699"/>
      <c r="W44" s="699"/>
      <c r="X44" s="699"/>
      <c r="Y44" s="699"/>
    </row>
    <row r="45" spans="1:25" ht="33.75" customHeight="1" x14ac:dyDescent="0.2">
      <c r="Q45" s="47"/>
      <c r="R45" s="47"/>
      <c r="S45" s="47"/>
      <c r="T45" s="47"/>
      <c r="U45" s="48"/>
      <c r="V45" s="699"/>
      <c r="W45" s="699"/>
      <c r="X45" s="699"/>
      <c r="Y45" s="699"/>
    </row>
    <row r="46" spans="1:25" ht="33.75" customHeight="1" x14ac:dyDescent="0.2">
      <c r="Q46" s="47"/>
      <c r="R46" s="47"/>
      <c r="S46" s="47"/>
      <c r="T46" s="47"/>
      <c r="U46" s="48"/>
      <c r="V46" s="699"/>
      <c r="W46" s="699"/>
      <c r="X46" s="699"/>
      <c r="Y46" s="699"/>
    </row>
    <row r="47" spans="1:25" ht="33.75" customHeight="1" x14ac:dyDescent="0.2">
      <c r="Q47" s="47"/>
      <c r="R47" s="47"/>
      <c r="S47" s="47"/>
      <c r="T47" s="47"/>
      <c r="U47" s="48"/>
      <c r="V47" s="697"/>
      <c r="W47" s="697"/>
      <c r="X47" s="697"/>
      <c r="Y47" s="697"/>
    </row>
    <row r="48" spans="1:25" ht="33.75" customHeight="1" x14ac:dyDescent="0.2">
      <c r="Q48" s="47"/>
      <c r="R48" s="47"/>
      <c r="S48" s="47"/>
      <c r="T48" s="47"/>
      <c r="U48" s="48"/>
      <c r="V48" s="697"/>
      <c r="W48" s="697"/>
      <c r="X48" s="697"/>
      <c r="Y48" s="697"/>
    </row>
    <row r="49" spans="17:25" ht="33.75" customHeight="1" x14ac:dyDescent="0.2">
      <c r="Q49" s="47"/>
      <c r="R49" s="47"/>
      <c r="S49" s="47"/>
      <c r="T49" s="47"/>
      <c r="U49" s="48"/>
      <c r="V49" s="697"/>
      <c r="W49" s="697"/>
      <c r="X49" s="697"/>
      <c r="Y49" s="697"/>
    </row>
    <row r="50" spans="17:25" ht="33.75" customHeight="1" x14ac:dyDescent="0.2">
      <c r="Q50" s="47"/>
      <c r="R50" s="47"/>
      <c r="S50" s="47"/>
      <c r="T50" s="47"/>
      <c r="U50" s="48"/>
      <c r="V50" s="697"/>
      <c r="W50" s="697"/>
      <c r="X50" s="697"/>
      <c r="Y50" s="697"/>
    </row>
    <row r="51" spans="17:25" ht="33.75" customHeight="1" x14ac:dyDescent="0.2">
      <c r="Q51" s="47"/>
      <c r="R51" s="47"/>
      <c r="S51" s="47"/>
      <c r="T51" s="47"/>
      <c r="U51" s="48"/>
      <c r="V51" s="697"/>
      <c r="W51" s="697"/>
      <c r="X51" s="697"/>
      <c r="Y51" s="697"/>
    </row>
    <row r="52" spans="17:25" ht="33.75" customHeight="1" x14ac:dyDescent="0.2">
      <c r="Q52" s="47"/>
      <c r="R52" s="47"/>
      <c r="S52" s="47"/>
      <c r="T52" s="47"/>
      <c r="U52" s="48"/>
      <c r="V52" s="697"/>
      <c r="W52" s="697"/>
      <c r="X52" s="697"/>
      <c r="Y52" s="697"/>
    </row>
    <row r="53" spans="17:25" ht="33.75" customHeight="1" x14ac:dyDescent="0.2">
      <c r="Q53" s="47"/>
      <c r="R53" s="47"/>
      <c r="S53" s="47"/>
      <c r="T53" s="47"/>
      <c r="U53" s="48"/>
      <c r="V53" s="697"/>
      <c r="W53" s="697"/>
      <c r="X53" s="697"/>
      <c r="Y53" s="697"/>
    </row>
    <row r="54" spans="17:25" ht="33.75" customHeight="1" x14ac:dyDescent="0.2">
      <c r="Q54" s="47"/>
      <c r="R54" s="47"/>
      <c r="S54" s="47"/>
      <c r="T54" s="47"/>
      <c r="U54" s="48"/>
      <c r="V54" s="697"/>
      <c r="W54" s="697"/>
      <c r="X54" s="697"/>
      <c r="Y54" s="697"/>
    </row>
    <row r="55" spans="17:25" ht="33.75" customHeight="1" x14ac:dyDescent="0.2">
      <c r="Q55" s="47"/>
      <c r="R55" s="47"/>
      <c r="S55" s="47"/>
      <c r="T55" s="47"/>
      <c r="U55" s="48"/>
      <c r="V55" s="697"/>
      <c r="W55" s="697"/>
      <c r="X55" s="697"/>
      <c r="Y55" s="697"/>
    </row>
    <row r="56" spans="17:25" ht="33.75" customHeight="1" x14ac:dyDescent="0.2">
      <c r="Q56" s="47"/>
      <c r="R56" s="47"/>
      <c r="S56" s="47"/>
      <c r="T56" s="47"/>
      <c r="U56" s="48"/>
      <c r="V56" s="697"/>
      <c r="W56" s="697"/>
      <c r="X56" s="697"/>
      <c r="Y56" s="697"/>
    </row>
    <row r="57" spans="17:25" ht="33.75" customHeight="1" x14ac:dyDescent="0.2">
      <c r="Q57" s="47"/>
      <c r="R57" s="47"/>
      <c r="S57" s="47"/>
      <c r="T57" s="47"/>
      <c r="U57" s="48"/>
      <c r="V57" s="697"/>
      <c r="W57" s="697"/>
      <c r="X57" s="697"/>
      <c r="Y57" s="697"/>
    </row>
    <row r="58" spans="17:25" ht="33.75" customHeight="1" x14ac:dyDescent="0.2">
      <c r="Q58" s="47"/>
      <c r="R58" s="47"/>
      <c r="S58" s="47"/>
      <c r="T58" s="47"/>
      <c r="U58" s="48"/>
      <c r="V58" s="697"/>
      <c r="W58" s="697"/>
      <c r="X58" s="697"/>
      <c r="Y58" s="697"/>
    </row>
    <row r="59" spans="17:25" ht="33.75" customHeight="1" x14ac:dyDescent="0.2">
      <c r="Q59" s="47"/>
      <c r="R59" s="47"/>
      <c r="S59" s="47"/>
      <c r="T59" s="47"/>
      <c r="U59" s="48"/>
      <c r="V59" s="697"/>
      <c r="W59" s="697"/>
      <c r="X59" s="697"/>
      <c r="Y59" s="697"/>
    </row>
    <row r="60" spans="17:25" ht="33.75" customHeight="1" x14ac:dyDescent="0.2">
      <c r="Q60" s="47"/>
      <c r="R60" s="47"/>
      <c r="S60" s="47"/>
      <c r="T60" s="47"/>
      <c r="U60" s="48"/>
      <c r="V60" s="697"/>
      <c r="W60" s="697"/>
      <c r="X60" s="697"/>
      <c r="Y60" s="697"/>
    </row>
    <row r="61" spans="17:25" ht="33.75" customHeight="1" x14ac:dyDescent="0.2">
      <c r="Q61" s="47"/>
      <c r="R61" s="47"/>
      <c r="S61" s="47"/>
      <c r="T61" s="47"/>
      <c r="U61" s="48"/>
      <c r="V61" s="697"/>
      <c r="W61" s="697"/>
      <c r="X61" s="697"/>
      <c r="Y61" s="697"/>
    </row>
    <row r="62" spans="17:25" ht="33.75" customHeight="1" x14ac:dyDescent="0.2">
      <c r="Q62" s="47"/>
      <c r="R62" s="47"/>
      <c r="S62" s="47"/>
      <c r="T62" s="47"/>
      <c r="U62" s="48"/>
      <c r="V62" s="697"/>
      <c r="W62" s="697"/>
      <c r="X62" s="697"/>
      <c r="Y62" s="697"/>
    </row>
    <row r="63" spans="17:25" ht="33.75" customHeight="1" x14ac:dyDescent="0.2">
      <c r="Q63" s="47"/>
      <c r="R63" s="47"/>
      <c r="S63" s="47"/>
      <c r="T63" s="47"/>
      <c r="U63" s="48"/>
      <c r="V63" s="697"/>
      <c r="W63" s="697"/>
      <c r="X63" s="697"/>
      <c r="Y63" s="697"/>
    </row>
    <row r="64" spans="17:25" ht="33.75" customHeight="1" x14ac:dyDescent="0.2">
      <c r="Q64" s="47"/>
      <c r="R64" s="47"/>
      <c r="S64" s="47"/>
      <c r="T64" s="47"/>
      <c r="U64" s="48"/>
      <c r="V64" s="697"/>
      <c r="W64" s="697"/>
      <c r="X64" s="697"/>
      <c r="Y64" s="697"/>
    </row>
    <row r="65" spans="17:25" ht="33.75" customHeight="1" x14ac:dyDescent="0.2">
      <c r="Q65" s="47"/>
      <c r="R65" s="47"/>
      <c r="S65" s="47"/>
      <c r="T65" s="47"/>
      <c r="U65" s="48"/>
      <c r="V65" s="697"/>
      <c r="W65" s="697"/>
      <c r="X65" s="697"/>
      <c r="Y65" s="697"/>
    </row>
    <row r="66" spans="17:25" ht="33.75" customHeight="1" x14ac:dyDescent="0.2">
      <c r="Q66" s="47"/>
      <c r="R66" s="47"/>
      <c r="S66" s="47"/>
      <c r="T66" s="47"/>
      <c r="U66" s="48"/>
      <c r="V66" s="697"/>
      <c r="W66" s="697"/>
      <c r="X66" s="697"/>
      <c r="Y66" s="697"/>
    </row>
    <row r="67" spans="17:25" ht="33.75" customHeight="1" x14ac:dyDescent="0.2">
      <c r="Q67" s="47"/>
      <c r="R67" s="47"/>
      <c r="S67" s="47"/>
      <c r="T67" s="47"/>
      <c r="U67" s="48"/>
      <c r="V67" s="697"/>
      <c r="W67" s="697"/>
      <c r="X67" s="697"/>
      <c r="Y67" s="697"/>
    </row>
    <row r="68" spans="17:25" ht="33.75" customHeight="1" x14ac:dyDescent="0.2">
      <c r="Q68" s="47"/>
      <c r="R68" s="47"/>
      <c r="S68" s="47"/>
      <c r="T68" s="47"/>
      <c r="U68" s="48"/>
      <c r="V68" s="697"/>
      <c r="W68" s="697"/>
      <c r="X68" s="697"/>
      <c r="Y68" s="697"/>
    </row>
    <row r="69" spans="17:25" ht="33.75" customHeight="1" x14ac:dyDescent="0.2">
      <c r="Q69" s="47"/>
      <c r="R69" s="47"/>
      <c r="S69" s="47"/>
      <c r="T69" s="47"/>
      <c r="U69" s="48"/>
      <c r="V69" s="697"/>
      <c r="W69" s="697"/>
      <c r="X69" s="697"/>
      <c r="Y69" s="697"/>
    </row>
    <row r="70" spans="17:25" ht="33.75" customHeight="1" x14ac:dyDescent="0.2">
      <c r="Q70" s="47"/>
      <c r="R70" s="47"/>
      <c r="S70" s="47"/>
      <c r="T70" s="47"/>
      <c r="U70" s="48"/>
      <c r="V70" s="697"/>
      <c r="W70" s="697"/>
      <c r="X70" s="697"/>
      <c r="Y70" s="697"/>
    </row>
    <row r="71" spans="17:25" ht="33.75" customHeight="1" x14ac:dyDescent="0.2">
      <c r="Q71" s="47"/>
      <c r="R71" s="47"/>
      <c r="S71" s="47"/>
      <c r="T71" s="47"/>
      <c r="U71" s="48"/>
      <c r="V71" s="697"/>
      <c r="W71" s="697"/>
      <c r="X71" s="697"/>
      <c r="Y71" s="697"/>
    </row>
    <row r="72" spans="17:25" ht="33.75" customHeight="1" x14ac:dyDescent="0.2">
      <c r="Q72" s="47"/>
      <c r="R72" s="47"/>
      <c r="S72" s="47"/>
      <c r="T72" s="47"/>
      <c r="U72" s="48"/>
      <c r="V72" s="697"/>
      <c r="W72" s="697"/>
      <c r="X72" s="697"/>
      <c r="Y72" s="697"/>
    </row>
    <row r="73" spans="17:25" ht="33.75" customHeight="1" x14ac:dyDescent="0.2">
      <c r="Q73" s="47"/>
      <c r="R73" s="47"/>
      <c r="S73" s="47"/>
      <c r="T73" s="47"/>
      <c r="U73" s="48"/>
      <c r="V73" s="697"/>
      <c r="W73" s="697"/>
      <c r="X73" s="697"/>
      <c r="Y73" s="697"/>
    </row>
    <row r="74" spans="17:25" ht="33.75" customHeight="1" x14ac:dyDescent="0.2">
      <c r="Q74" s="47"/>
      <c r="R74" s="47"/>
      <c r="S74" s="47"/>
      <c r="T74" s="47"/>
      <c r="U74" s="48"/>
      <c r="V74" s="697"/>
      <c r="W74" s="697"/>
      <c r="X74" s="697"/>
      <c r="Y74" s="697"/>
    </row>
    <row r="75" spans="17:25" ht="33.75" customHeight="1" x14ac:dyDescent="0.2">
      <c r="Q75" s="47"/>
      <c r="R75" s="47"/>
      <c r="S75" s="47"/>
      <c r="T75" s="47"/>
      <c r="U75" s="48"/>
      <c r="V75" s="697"/>
      <c r="W75" s="697"/>
      <c r="X75" s="697"/>
      <c r="Y75" s="697"/>
    </row>
    <row r="76" spans="17:25" ht="33.75" customHeight="1" x14ac:dyDescent="0.2">
      <c r="Q76" s="47"/>
      <c r="R76" s="47"/>
      <c r="S76" s="47"/>
      <c r="T76" s="47"/>
      <c r="U76" s="48"/>
      <c r="V76" s="697"/>
      <c r="W76" s="697"/>
      <c r="X76" s="697"/>
      <c r="Y76" s="697"/>
    </row>
    <row r="77" spans="17:25" ht="33.75" customHeight="1" x14ac:dyDescent="0.2">
      <c r="Q77" s="34"/>
      <c r="R77" s="34"/>
      <c r="S77" s="34"/>
      <c r="T77" s="34"/>
      <c r="U77" s="34"/>
      <c r="V77" s="34"/>
      <c r="W77" s="34"/>
      <c r="X77" s="34"/>
      <c r="Y77" s="34"/>
    </row>
    <row r="78" spans="17:25" ht="33.75" customHeight="1" x14ac:dyDescent="0.2">
      <c r="Q78" s="34"/>
      <c r="R78" s="34"/>
      <c r="S78" s="34"/>
      <c r="T78" s="34"/>
      <c r="U78" s="34"/>
      <c r="V78" s="34"/>
      <c r="W78" s="34"/>
      <c r="X78" s="34"/>
      <c r="Y78" s="34"/>
    </row>
    <row r="79" spans="17:25" ht="33.75" customHeight="1" x14ac:dyDescent="0.2">
      <c r="Q79" s="34"/>
      <c r="R79" s="34"/>
      <c r="S79" s="34"/>
      <c r="T79" s="34"/>
      <c r="U79" s="34"/>
      <c r="V79" s="34"/>
      <c r="W79" s="34"/>
      <c r="X79" s="34"/>
      <c r="Y79" s="34"/>
    </row>
    <row r="80" spans="17:25" ht="33.75" customHeight="1" x14ac:dyDescent="0.2">
      <c r="Q80" s="34"/>
      <c r="R80" s="34"/>
      <c r="S80" s="34"/>
      <c r="T80" s="34"/>
      <c r="U80" s="34"/>
      <c r="V80" s="34"/>
      <c r="W80" s="34"/>
      <c r="X80" s="34"/>
      <c r="Y80" s="34"/>
    </row>
    <row r="81" spans="17:25" ht="33.75" customHeight="1" x14ac:dyDescent="0.2">
      <c r="Q81" s="34"/>
      <c r="R81" s="34"/>
      <c r="S81" s="34"/>
      <c r="T81" s="34"/>
      <c r="U81" s="34"/>
      <c r="V81" s="34"/>
      <c r="W81" s="34"/>
      <c r="X81" s="34"/>
      <c r="Y81" s="34"/>
    </row>
    <row r="82" spans="17:25" ht="33.75" customHeight="1" x14ac:dyDescent="0.2">
      <c r="Q82" s="34"/>
      <c r="R82" s="34"/>
      <c r="S82" s="34"/>
      <c r="T82" s="34"/>
      <c r="U82" s="34"/>
      <c r="V82" s="34"/>
      <c r="W82" s="34"/>
      <c r="X82" s="34"/>
      <c r="Y82" s="34"/>
    </row>
    <row r="83" spans="17:25" ht="33.75" customHeight="1" x14ac:dyDescent="0.2">
      <c r="Q83" s="34"/>
      <c r="R83" s="34"/>
      <c r="S83" s="34"/>
      <c r="T83" s="34"/>
      <c r="U83" s="34"/>
      <c r="V83" s="34"/>
      <c r="W83" s="34"/>
      <c r="X83" s="34"/>
      <c r="Y83" s="34"/>
    </row>
    <row r="84" spans="17:25" ht="33.75" customHeight="1" x14ac:dyDescent="0.2">
      <c r="Q84" s="34"/>
      <c r="R84" s="34"/>
      <c r="S84" s="34"/>
      <c r="T84" s="34"/>
      <c r="U84" s="34"/>
      <c r="V84" s="34"/>
      <c r="W84" s="34"/>
      <c r="X84" s="34"/>
      <c r="Y84" s="34"/>
    </row>
    <row r="85" spans="17:25" ht="33.75" customHeight="1" x14ac:dyDescent="0.2">
      <c r="Q85" s="34"/>
      <c r="R85" s="34"/>
      <c r="S85" s="34"/>
      <c r="T85" s="34"/>
      <c r="U85" s="34"/>
      <c r="V85" s="34"/>
      <c r="W85" s="34"/>
      <c r="X85" s="34"/>
      <c r="Y85" s="34"/>
    </row>
    <row r="86" spans="17:25" ht="33.75" customHeight="1" x14ac:dyDescent="0.2">
      <c r="Q86" s="34"/>
      <c r="R86" s="34"/>
      <c r="S86" s="34"/>
      <c r="T86" s="34"/>
      <c r="U86" s="34"/>
      <c r="V86" s="34"/>
      <c r="W86" s="34"/>
      <c r="X86" s="34"/>
      <c r="Y86" s="34"/>
    </row>
    <row r="87" spans="17:25" ht="33.75" customHeight="1" x14ac:dyDescent="0.2">
      <c r="Q87" s="34"/>
      <c r="R87" s="34"/>
      <c r="S87" s="34"/>
      <c r="T87" s="34"/>
      <c r="U87" s="34"/>
      <c r="V87" s="34"/>
      <c r="W87" s="34"/>
      <c r="X87" s="34"/>
      <c r="Y87" s="34"/>
    </row>
    <row r="88" spans="17:25" ht="33.75" customHeight="1" x14ac:dyDescent="0.2">
      <c r="Q88" s="34"/>
      <c r="R88" s="34"/>
      <c r="S88" s="34"/>
      <c r="T88" s="34"/>
      <c r="U88" s="34"/>
      <c r="V88" s="34"/>
      <c r="W88" s="34"/>
      <c r="X88" s="34"/>
      <c r="Y88" s="34"/>
    </row>
    <row r="89" spans="17:25" ht="33.75" customHeight="1" x14ac:dyDescent="0.2">
      <c r="Q89" s="34"/>
      <c r="R89" s="34"/>
      <c r="S89" s="34"/>
      <c r="T89" s="34"/>
      <c r="U89" s="34"/>
      <c r="V89" s="34"/>
      <c r="W89" s="34"/>
      <c r="X89" s="34"/>
      <c r="Y89" s="34"/>
    </row>
    <row r="90" spans="17:25" ht="33.75" customHeight="1" x14ac:dyDescent="0.2">
      <c r="Q90" s="34"/>
      <c r="R90" s="34"/>
      <c r="S90" s="34"/>
      <c r="T90" s="34"/>
      <c r="U90" s="34"/>
      <c r="V90" s="34"/>
      <c r="W90" s="34"/>
      <c r="X90" s="34"/>
      <c r="Y90" s="34"/>
    </row>
    <row r="91" spans="17:25" ht="33.75" customHeight="1" x14ac:dyDescent="0.2">
      <c r="Q91" s="34"/>
      <c r="R91" s="34"/>
      <c r="S91" s="34"/>
      <c r="T91" s="34"/>
      <c r="U91" s="34"/>
      <c r="V91" s="34"/>
      <c r="W91" s="34"/>
      <c r="X91" s="34"/>
      <c r="Y91" s="34"/>
    </row>
    <row r="92" spans="17:25" ht="33.75" customHeight="1" x14ac:dyDescent="0.2">
      <c r="Q92" s="34"/>
      <c r="R92" s="34"/>
      <c r="S92" s="34"/>
      <c r="T92" s="34"/>
      <c r="U92" s="34"/>
      <c r="V92" s="34"/>
      <c r="W92" s="34"/>
      <c r="X92" s="34"/>
      <c r="Y92" s="34"/>
    </row>
    <row r="93" spans="17:25" ht="33.75" customHeight="1" x14ac:dyDescent="0.2">
      <c r="Q93" s="34"/>
      <c r="R93" s="34"/>
      <c r="S93" s="34"/>
      <c r="T93" s="34"/>
      <c r="U93" s="34"/>
      <c r="V93" s="34"/>
      <c r="W93" s="34"/>
      <c r="X93" s="34"/>
      <c r="Y93" s="34"/>
    </row>
    <row r="94" spans="17:25" ht="33.75" customHeight="1" x14ac:dyDescent="0.2">
      <c r="Q94" s="34"/>
      <c r="R94" s="34"/>
      <c r="S94" s="34"/>
      <c r="T94" s="34"/>
      <c r="U94" s="34"/>
      <c r="V94" s="34"/>
      <c r="W94" s="34"/>
      <c r="X94" s="34"/>
      <c r="Y94" s="34"/>
    </row>
    <row r="95" spans="17:25" ht="33.75" customHeight="1" x14ac:dyDescent="0.2">
      <c r="Q95" s="34"/>
      <c r="R95" s="34"/>
      <c r="S95" s="34"/>
      <c r="T95" s="34"/>
      <c r="U95" s="34"/>
      <c r="V95" s="34"/>
      <c r="W95" s="34"/>
      <c r="X95" s="34"/>
      <c r="Y95" s="34"/>
    </row>
    <row r="96" spans="17:25" ht="33.75" customHeight="1" x14ac:dyDescent="0.2">
      <c r="Q96" s="34"/>
      <c r="R96" s="34"/>
      <c r="S96" s="34"/>
      <c r="T96" s="34"/>
      <c r="U96" s="34"/>
      <c r="V96" s="34"/>
      <c r="W96" s="34"/>
      <c r="X96" s="34"/>
      <c r="Y96" s="34"/>
    </row>
    <row r="97" spans="17:25" ht="33.75" customHeight="1" x14ac:dyDescent="0.2">
      <c r="Q97" s="34"/>
      <c r="R97" s="34"/>
      <c r="S97" s="34"/>
      <c r="T97" s="34"/>
      <c r="U97" s="34"/>
      <c r="V97" s="34"/>
      <c r="W97" s="34"/>
      <c r="X97" s="34"/>
      <c r="Y97" s="34"/>
    </row>
    <row r="98" spans="17:25" ht="33.75" customHeight="1" x14ac:dyDescent="0.2">
      <c r="Q98" s="34"/>
      <c r="R98" s="34"/>
      <c r="S98" s="34"/>
      <c r="T98" s="34"/>
      <c r="U98" s="34"/>
      <c r="V98" s="34"/>
      <c r="W98" s="34"/>
      <c r="X98" s="34"/>
      <c r="Y98" s="34"/>
    </row>
    <row r="99" spans="17:25" ht="33.75" customHeight="1" x14ac:dyDescent="0.2">
      <c r="Q99" s="34"/>
      <c r="R99" s="34"/>
      <c r="S99" s="34"/>
      <c r="T99" s="34"/>
      <c r="U99" s="34"/>
      <c r="V99" s="34"/>
      <c r="W99" s="34"/>
      <c r="X99" s="34"/>
      <c r="Y99" s="34"/>
    </row>
    <row r="100" spans="17:25" ht="33.75" customHeight="1" x14ac:dyDescent="0.2">
      <c r="Q100" s="34"/>
      <c r="R100" s="34"/>
      <c r="S100" s="34"/>
      <c r="T100" s="34"/>
      <c r="U100" s="34"/>
      <c r="V100" s="34"/>
      <c r="W100" s="34"/>
      <c r="X100" s="34"/>
      <c r="Y100" s="34"/>
    </row>
    <row r="101" spans="17:25" ht="33.75" customHeight="1" x14ac:dyDescent="0.2">
      <c r="Q101" s="34"/>
      <c r="R101" s="34"/>
      <c r="S101" s="34"/>
      <c r="T101" s="34"/>
      <c r="U101" s="34"/>
      <c r="V101" s="34"/>
      <c r="W101" s="34"/>
      <c r="X101" s="34"/>
      <c r="Y101" s="34"/>
    </row>
    <row r="102" spans="17:25" ht="33.75" customHeight="1" x14ac:dyDescent="0.2">
      <c r="Q102" s="34"/>
      <c r="R102" s="34"/>
      <c r="S102" s="34"/>
      <c r="T102" s="34"/>
      <c r="U102" s="34"/>
      <c r="V102" s="34"/>
      <c r="W102" s="34"/>
      <c r="X102" s="34"/>
      <c r="Y102" s="34"/>
    </row>
    <row r="103" spans="17:25" ht="33.75" customHeight="1" x14ac:dyDescent="0.2">
      <c r="Q103" s="34"/>
      <c r="R103" s="34"/>
      <c r="S103" s="34"/>
      <c r="T103" s="34"/>
      <c r="U103" s="34"/>
      <c r="V103" s="34"/>
      <c r="W103" s="34"/>
      <c r="X103" s="34"/>
      <c r="Y103" s="34"/>
    </row>
    <row r="104" spans="17:25" ht="33.75" customHeight="1" x14ac:dyDescent="0.2">
      <c r="Q104" s="34"/>
      <c r="R104" s="34"/>
      <c r="S104" s="34"/>
      <c r="T104" s="34"/>
      <c r="U104" s="34"/>
      <c r="V104" s="34"/>
      <c r="W104" s="34"/>
      <c r="X104" s="34"/>
      <c r="Y104" s="34"/>
    </row>
    <row r="105" spans="17:25" ht="33.75" customHeight="1" x14ac:dyDescent="0.2">
      <c r="Q105" s="34"/>
      <c r="R105" s="34"/>
      <c r="S105" s="34"/>
      <c r="T105" s="34"/>
      <c r="U105" s="34"/>
      <c r="V105" s="34"/>
      <c r="W105" s="34"/>
      <c r="X105" s="34"/>
      <c r="Y105" s="34"/>
    </row>
    <row r="106" spans="17:25" ht="33.75" customHeight="1" x14ac:dyDescent="0.2">
      <c r="Q106" s="34"/>
      <c r="R106" s="34"/>
      <c r="S106" s="34"/>
      <c r="T106" s="34"/>
      <c r="U106" s="34"/>
      <c r="V106" s="34"/>
      <c r="W106" s="34"/>
      <c r="X106" s="34"/>
      <c r="Y106" s="34"/>
    </row>
    <row r="107" spans="17:25" ht="33.75" customHeight="1" x14ac:dyDescent="0.2">
      <c r="Q107" s="34"/>
      <c r="R107" s="34"/>
      <c r="S107" s="34"/>
      <c r="T107" s="34"/>
      <c r="U107" s="34"/>
      <c r="V107" s="34"/>
      <c r="W107" s="34"/>
      <c r="X107" s="34"/>
      <c r="Y107" s="34"/>
    </row>
    <row r="108" spans="17:25" ht="33.75" customHeight="1" x14ac:dyDescent="0.2">
      <c r="Q108" s="34"/>
      <c r="R108" s="34"/>
      <c r="S108" s="34"/>
      <c r="T108" s="34"/>
      <c r="U108" s="34"/>
      <c r="V108" s="34"/>
      <c r="W108" s="34"/>
      <c r="X108" s="34"/>
      <c r="Y108" s="34"/>
    </row>
    <row r="109" spans="17:25" ht="33.75" customHeight="1" x14ac:dyDescent="0.2">
      <c r="Q109" s="34"/>
      <c r="R109" s="34"/>
      <c r="S109" s="34"/>
      <c r="T109" s="34"/>
      <c r="U109" s="34"/>
      <c r="V109" s="34"/>
      <c r="W109" s="34"/>
      <c r="X109" s="34"/>
      <c r="Y109" s="34"/>
    </row>
    <row r="110" spans="17:25" ht="33.75" customHeight="1" x14ac:dyDescent="0.2">
      <c r="Q110" s="34"/>
      <c r="R110" s="34"/>
      <c r="S110" s="34"/>
      <c r="T110" s="34"/>
      <c r="U110" s="34"/>
      <c r="V110" s="34"/>
      <c r="W110" s="34"/>
      <c r="X110" s="34"/>
      <c r="Y110" s="34"/>
    </row>
    <row r="111" spans="17:25" ht="33.75" customHeight="1" x14ac:dyDescent="0.2">
      <c r="Q111" s="34"/>
      <c r="R111" s="34"/>
      <c r="S111" s="34"/>
      <c r="T111" s="34"/>
      <c r="U111" s="34"/>
      <c r="V111" s="34"/>
      <c r="W111" s="34"/>
      <c r="X111" s="34"/>
      <c r="Y111" s="34"/>
    </row>
    <row r="112" spans="17:25" ht="33.75" customHeight="1" x14ac:dyDescent="0.2">
      <c r="Q112" s="34"/>
      <c r="R112" s="34"/>
      <c r="S112" s="34"/>
      <c r="T112" s="34"/>
      <c r="U112" s="34"/>
      <c r="V112" s="34"/>
      <c r="W112" s="34"/>
      <c r="X112" s="34"/>
      <c r="Y112" s="34"/>
    </row>
    <row r="113" spans="17:25" ht="33.75" customHeight="1" x14ac:dyDescent="0.2">
      <c r="Q113" s="34"/>
      <c r="R113" s="34"/>
      <c r="S113" s="34"/>
      <c r="T113" s="34"/>
      <c r="U113" s="34"/>
      <c r="V113" s="34"/>
      <c r="W113" s="34"/>
      <c r="X113" s="34"/>
      <c r="Y113" s="34"/>
    </row>
    <row r="114" spans="17:25" ht="33.75" customHeight="1" x14ac:dyDescent="0.2">
      <c r="Q114" s="34"/>
      <c r="R114" s="34"/>
      <c r="S114" s="34"/>
      <c r="T114" s="34"/>
      <c r="U114" s="34"/>
      <c r="V114" s="34"/>
      <c r="W114" s="34"/>
      <c r="X114" s="34"/>
      <c r="Y114" s="34"/>
    </row>
    <row r="115" spans="17:25" ht="33.75" customHeight="1" x14ac:dyDescent="0.2">
      <c r="Q115" s="34"/>
      <c r="R115" s="34"/>
      <c r="S115" s="34"/>
      <c r="T115" s="34"/>
      <c r="U115" s="34"/>
      <c r="V115" s="34"/>
      <c r="W115" s="34"/>
      <c r="X115" s="34"/>
      <c r="Y115" s="34"/>
    </row>
    <row r="116" spans="17:25" ht="33.75" customHeight="1" x14ac:dyDescent="0.2">
      <c r="Q116" s="34"/>
      <c r="R116" s="34"/>
      <c r="S116" s="34"/>
      <c r="T116" s="34"/>
      <c r="U116" s="34"/>
      <c r="V116" s="34"/>
      <c r="W116" s="34"/>
      <c r="X116" s="34"/>
      <c r="Y116" s="34"/>
    </row>
    <row r="117" spans="17:25" ht="33.75" customHeight="1" x14ac:dyDescent="0.2">
      <c r="Q117" s="34"/>
      <c r="R117" s="34"/>
      <c r="S117" s="34"/>
      <c r="T117" s="34"/>
      <c r="U117" s="34"/>
      <c r="V117" s="34"/>
      <c r="W117" s="34"/>
      <c r="X117" s="34"/>
      <c r="Y117" s="34"/>
    </row>
    <row r="118" spans="17:25" ht="33.75" customHeight="1" x14ac:dyDescent="0.2">
      <c r="Q118" s="34"/>
      <c r="R118" s="34"/>
      <c r="S118" s="34"/>
      <c r="T118" s="34"/>
      <c r="U118" s="34"/>
      <c r="V118" s="34"/>
      <c r="W118" s="34"/>
      <c r="X118" s="34"/>
      <c r="Y118" s="34"/>
    </row>
    <row r="119" spans="17:25" ht="33.75" customHeight="1" x14ac:dyDescent="0.2">
      <c r="Q119" s="34"/>
      <c r="R119" s="34"/>
      <c r="S119" s="34"/>
      <c r="T119" s="34"/>
      <c r="U119" s="34"/>
      <c r="V119" s="34"/>
      <c r="W119" s="34"/>
      <c r="X119" s="34"/>
      <c r="Y119" s="34"/>
    </row>
    <row r="120" spans="17:25" ht="33.75" customHeight="1" x14ac:dyDescent="0.2">
      <c r="Q120" s="34"/>
      <c r="R120" s="34"/>
      <c r="S120" s="34"/>
      <c r="T120" s="34"/>
      <c r="U120" s="34"/>
      <c r="V120" s="34"/>
      <c r="W120" s="34"/>
      <c r="X120" s="34"/>
      <c r="Y120" s="34"/>
    </row>
    <row r="121" spans="17:25" ht="33.75" customHeight="1" x14ac:dyDescent="0.2">
      <c r="Q121" s="34"/>
      <c r="R121" s="34"/>
      <c r="S121" s="34"/>
      <c r="T121" s="34"/>
      <c r="U121" s="34"/>
      <c r="V121" s="34"/>
      <c r="W121" s="34"/>
      <c r="X121" s="34"/>
      <c r="Y121" s="34"/>
    </row>
    <row r="122" spans="17:25" ht="33.75" customHeight="1" x14ac:dyDescent="0.2">
      <c r="Q122" s="34"/>
      <c r="R122" s="34"/>
      <c r="S122" s="34"/>
      <c r="T122" s="34"/>
      <c r="U122" s="34"/>
      <c r="V122" s="34"/>
      <c r="W122" s="34"/>
      <c r="X122" s="34"/>
      <c r="Y122" s="34"/>
    </row>
    <row r="123" spans="17:25" ht="33.75" customHeight="1" x14ac:dyDescent="0.2">
      <c r="Q123" s="34"/>
      <c r="R123" s="34"/>
      <c r="S123" s="34"/>
      <c r="T123" s="34"/>
      <c r="U123" s="34"/>
      <c r="V123" s="34"/>
      <c r="W123" s="34"/>
      <c r="X123" s="34"/>
      <c r="Y123" s="34"/>
    </row>
    <row r="124" spans="17:25" ht="33.75" customHeight="1" x14ac:dyDescent="0.2">
      <c r="Q124" s="34"/>
      <c r="R124" s="34"/>
      <c r="S124" s="34"/>
      <c r="T124" s="34"/>
      <c r="U124" s="34"/>
      <c r="V124" s="34"/>
      <c r="W124" s="34"/>
      <c r="X124" s="34"/>
      <c r="Y124" s="34"/>
    </row>
    <row r="125" spans="17:25" ht="33.75" customHeight="1" x14ac:dyDescent="0.2">
      <c r="Q125" s="34"/>
      <c r="R125" s="34"/>
      <c r="S125" s="34"/>
      <c r="T125" s="34"/>
      <c r="U125" s="34"/>
      <c r="V125" s="34"/>
      <c r="W125" s="34"/>
      <c r="X125" s="34"/>
      <c r="Y125" s="34"/>
    </row>
    <row r="126" spans="17:25" ht="33.75" customHeight="1" x14ac:dyDescent="0.2">
      <c r="Q126" s="34"/>
      <c r="R126" s="34"/>
      <c r="S126" s="34"/>
      <c r="T126" s="34"/>
      <c r="U126" s="34"/>
      <c r="V126" s="34"/>
      <c r="W126" s="34"/>
      <c r="X126" s="34"/>
      <c r="Y126" s="34"/>
    </row>
    <row r="127" spans="17:25" ht="33.75" customHeight="1" x14ac:dyDescent="0.2">
      <c r="Q127" s="34"/>
      <c r="R127" s="34"/>
      <c r="S127" s="34"/>
      <c r="T127" s="34"/>
      <c r="U127" s="34"/>
      <c r="V127" s="34"/>
      <c r="W127" s="34"/>
      <c r="X127" s="34"/>
      <c r="Y127" s="34"/>
    </row>
    <row r="128" spans="17:25" ht="33.75" customHeight="1" x14ac:dyDescent="0.2">
      <c r="Q128" s="34"/>
      <c r="R128" s="34"/>
      <c r="S128" s="34"/>
      <c r="T128" s="34"/>
      <c r="U128" s="34"/>
      <c r="V128" s="34"/>
      <c r="W128" s="34"/>
      <c r="X128" s="34"/>
      <c r="Y128" s="34"/>
    </row>
    <row r="129" spans="17:25" ht="33.75" customHeight="1" x14ac:dyDescent="0.2">
      <c r="Q129" s="34"/>
      <c r="R129" s="34"/>
      <c r="S129" s="34"/>
      <c r="T129" s="34"/>
      <c r="U129" s="34"/>
      <c r="V129" s="34"/>
      <c r="W129" s="34"/>
      <c r="X129" s="34"/>
      <c r="Y129" s="34"/>
    </row>
    <row r="130" spans="17:25" ht="33.75" customHeight="1" x14ac:dyDescent="0.2">
      <c r="Q130" s="34"/>
      <c r="R130" s="34"/>
      <c r="S130" s="34"/>
      <c r="T130" s="34"/>
      <c r="U130" s="34"/>
      <c r="V130" s="34"/>
      <c r="W130" s="34"/>
      <c r="X130" s="34"/>
      <c r="Y130" s="34"/>
    </row>
    <row r="131" spans="17:25" ht="33.75" customHeight="1" x14ac:dyDescent="0.2">
      <c r="Q131" s="34"/>
      <c r="R131" s="34"/>
      <c r="S131" s="34"/>
      <c r="T131" s="34"/>
      <c r="U131" s="34"/>
      <c r="V131" s="34"/>
      <c r="W131" s="34"/>
      <c r="X131" s="34"/>
      <c r="Y131" s="34"/>
    </row>
    <row r="132" spans="17:25" ht="33.75" customHeight="1" x14ac:dyDescent="0.2">
      <c r="Q132" s="34"/>
      <c r="R132" s="34"/>
      <c r="S132" s="34"/>
      <c r="T132" s="34"/>
      <c r="U132" s="34"/>
      <c r="V132" s="34"/>
      <c r="W132" s="34"/>
      <c r="X132" s="34"/>
      <c r="Y132" s="34"/>
    </row>
    <row r="133" spans="17:25" ht="33.75" customHeight="1" x14ac:dyDescent="0.2">
      <c r="Q133" s="34"/>
      <c r="R133" s="34"/>
      <c r="S133" s="34"/>
      <c r="T133" s="34"/>
      <c r="U133" s="34"/>
      <c r="V133" s="34"/>
      <c r="W133" s="34"/>
      <c r="X133" s="34"/>
      <c r="Y133" s="34"/>
    </row>
    <row r="134" spans="17:25" ht="33.75" customHeight="1" x14ac:dyDescent="0.2">
      <c r="Q134" s="34"/>
      <c r="R134" s="34"/>
      <c r="S134" s="34"/>
      <c r="T134" s="34"/>
      <c r="U134" s="34"/>
      <c r="V134" s="34"/>
      <c r="W134" s="34"/>
      <c r="X134" s="34"/>
      <c r="Y134" s="34"/>
    </row>
    <row r="135" spans="17:25" ht="33.75" customHeight="1" x14ac:dyDescent="0.2">
      <c r="Q135" s="34"/>
      <c r="R135" s="34"/>
      <c r="S135" s="34"/>
      <c r="T135" s="34"/>
      <c r="U135" s="34"/>
      <c r="V135" s="34"/>
      <c r="W135" s="34"/>
      <c r="X135" s="34"/>
      <c r="Y135" s="34"/>
    </row>
    <row r="136" spans="17:25" ht="33.75" customHeight="1" x14ac:dyDescent="0.2">
      <c r="Q136" s="34"/>
      <c r="R136" s="34"/>
      <c r="S136" s="34"/>
      <c r="T136" s="34"/>
      <c r="U136" s="34"/>
      <c r="V136" s="34"/>
      <c r="W136" s="34"/>
      <c r="X136" s="34"/>
      <c r="Y136" s="34"/>
    </row>
    <row r="137" spans="17:25" ht="33.75" customHeight="1" x14ac:dyDescent="0.2">
      <c r="Q137" s="34"/>
      <c r="R137" s="34"/>
      <c r="S137" s="34"/>
      <c r="T137" s="34"/>
      <c r="U137" s="34"/>
      <c r="V137" s="34"/>
      <c r="W137" s="34"/>
      <c r="X137" s="34"/>
      <c r="Y137" s="34"/>
    </row>
    <row r="138" spans="17:25" ht="33.75" customHeight="1" x14ac:dyDescent="0.2">
      <c r="Q138" s="34"/>
      <c r="R138" s="34"/>
      <c r="S138" s="34"/>
      <c r="T138" s="34"/>
      <c r="U138" s="34"/>
      <c r="V138" s="34"/>
      <c r="W138" s="34"/>
      <c r="X138" s="34"/>
      <c r="Y138" s="34"/>
    </row>
    <row r="139" spans="17:25" ht="33.75" customHeight="1" x14ac:dyDescent="0.2">
      <c r="Q139" s="34"/>
      <c r="R139" s="34"/>
      <c r="S139" s="34"/>
      <c r="T139" s="34"/>
      <c r="U139" s="34"/>
      <c r="V139" s="34"/>
      <c r="W139" s="34"/>
      <c r="X139" s="34"/>
      <c r="Y139" s="34"/>
    </row>
    <row r="140" spans="17:25" ht="33.75" customHeight="1" x14ac:dyDescent="0.2">
      <c r="Q140" s="34"/>
      <c r="R140" s="34"/>
      <c r="S140" s="34"/>
      <c r="T140" s="34"/>
      <c r="U140" s="34"/>
      <c r="V140" s="34"/>
      <c r="W140" s="34"/>
      <c r="X140" s="34"/>
      <c r="Y140" s="34"/>
    </row>
    <row r="141" spans="17:25" ht="33.75" customHeight="1" x14ac:dyDescent="0.2">
      <c r="Q141" s="34"/>
      <c r="R141" s="34"/>
      <c r="S141" s="34"/>
      <c r="T141" s="34"/>
      <c r="U141" s="34"/>
      <c r="V141" s="34"/>
      <c r="W141" s="34"/>
      <c r="X141" s="34"/>
      <c r="Y141" s="34"/>
    </row>
    <row r="142" spans="17:25" ht="33.75" customHeight="1" x14ac:dyDescent="0.2">
      <c r="Q142" s="34"/>
      <c r="R142" s="34"/>
      <c r="S142" s="34"/>
      <c r="T142" s="34"/>
      <c r="U142" s="34"/>
      <c r="V142" s="34"/>
      <c r="W142" s="34"/>
      <c r="X142" s="34"/>
      <c r="Y142" s="34"/>
    </row>
    <row r="143" spans="17:25" ht="33.75" customHeight="1" x14ac:dyDescent="0.2">
      <c r="Q143" s="34"/>
      <c r="R143" s="34"/>
      <c r="S143" s="34"/>
      <c r="T143" s="34"/>
      <c r="U143" s="34"/>
      <c r="V143" s="34"/>
      <c r="W143" s="34"/>
      <c r="X143" s="34"/>
      <c r="Y143" s="34"/>
    </row>
    <row r="144" spans="17:25" ht="33.75" customHeight="1" x14ac:dyDescent="0.2">
      <c r="Q144" s="34"/>
      <c r="R144" s="34"/>
      <c r="S144" s="34"/>
      <c r="T144" s="34"/>
      <c r="U144" s="34"/>
      <c r="V144" s="34"/>
      <c r="W144" s="34"/>
      <c r="X144" s="34"/>
      <c r="Y144" s="34"/>
    </row>
    <row r="145" spans="17:25" ht="33.75" customHeight="1" x14ac:dyDescent="0.2">
      <c r="Q145" s="34"/>
      <c r="R145" s="34"/>
      <c r="S145" s="34"/>
      <c r="T145" s="34"/>
      <c r="U145" s="34"/>
      <c r="V145" s="34"/>
      <c r="W145" s="34"/>
      <c r="X145" s="34"/>
      <c r="Y145" s="34"/>
    </row>
    <row r="146" spans="17:25" ht="33.75" customHeight="1" x14ac:dyDescent="0.2">
      <c r="Q146" s="34"/>
      <c r="R146" s="34"/>
      <c r="S146" s="34"/>
      <c r="T146" s="34"/>
      <c r="U146" s="34"/>
      <c r="V146" s="34"/>
      <c r="W146" s="34"/>
      <c r="X146" s="34"/>
      <c r="Y146" s="34"/>
    </row>
    <row r="147" spans="17:25" ht="33.75" customHeight="1" x14ac:dyDescent="0.2">
      <c r="Q147" s="34"/>
      <c r="R147" s="34"/>
      <c r="S147" s="34"/>
      <c r="T147" s="34"/>
      <c r="U147" s="34"/>
      <c r="V147" s="34"/>
      <c r="W147" s="34"/>
      <c r="X147" s="34"/>
      <c r="Y147" s="34"/>
    </row>
    <row r="148" spans="17:25" ht="33.75" customHeight="1" x14ac:dyDescent="0.2">
      <c r="Q148" s="34"/>
      <c r="R148" s="34"/>
      <c r="S148" s="34"/>
      <c r="T148" s="34"/>
      <c r="U148" s="34"/>
      <c r="V148" s="34"/>
      <c r="W148" s="34"/>
      <c r="X148" s="34"/>
      <c r="Y148" s="34"/>
    </row>
    <row r="149" spans="17:25" ht="33.75" customHeight="1" x14ac:dyDescent="0.2">
      <c r="Q149" s="34"/>
      <c r="R149" s="34"/>
      <c r="S149" s="34"/>
      <c r="T149" s="34"/>
      <c r="U149" s="34"/>
      <c r="V149" s="34"/>
      <c r="W149" s="34"/>
      <c r="X149" s="34"/>
      <c r="Y149" s="34"/>
    </row>
    <row r="150" spans="17:25" ht="33.75" customHeight="1" x14ac:dyDescent="0.2">
      <c r="Q150" s="34"/>
      <c r="R150" s="34"/>
      <c r="S150" s="34"/>
      <c r="T150" s="34"/>
      <c r="U150" s="34"/>
      <c r="V150" s="34"/>
      <c r="W150" s="34"/>
      <c r="X150" s="34"/>
      <c r="Y150" s="34"/>
    </row>
    <row r="151" spans="17:25" ht="33.75" customHeight="1" x14ac:dyDescent="0.2">
      <c r="Q151" s="34"/>
      <c r="R151" s="34"/>
      <c r="S151" s="34"/>
      <c r="T151" s="34"/>
      <c r="U151" s="34"/>
      <c r="V151" s="34"/>
      <c r="W151" s="34"/>
      <c r="X151" s="34"/>
      <c r="Y151" s="34"/>
    </row>
    <row r="152" spans="17:25" ht="33.75" customHeight="1" x14ac:dyDescent="0.2">
      <c r="Q152" s="34"/>
      <c r="R152" s="34"/>
      <c r="S152" s="34"/>
      <c r="T152" s="34"/>
      <c r="U152" s="34"/>
      <c r="V152" s="34"/>
      <c r="W152" s="34"/>
      <c r="X152" s="34"/>
      <c r="Y152" s="34"/>
    </row>
    <row r="153" spans="17:25" ht="33.75" customHeight="1" x14ac:dyDescent="0.2">
      <c r="Q153" s="34"/>
      <c r="R153" s="34"/>
      <c r="S153" s="34"/>
      <c r="T153" s="34"/>
      <c r="U153" s="34"/>
      <c r="V153" s="34"/>
      <c r="W153" s="34"/>
      <c r="X153" s="34"/>
      <c r="Y153" s="34"/>
    </row>
    <row r="154" spans="17:25" ht="33.75" customHeight="1" x14ac:dyDescent="0.2">
      <c r="Q154" s="34"/>
      <c r="R154" s="34"/>
      <c r="S154" s="34"/>
      <c r="T154" s="34"/>
      <c r="U154" s="34"/>
      <c r="V154" s="34"/>
      <c r="W154" s="34"/>
      <c r="X154" s="34"/>
      <c r="Y154" s="34"/>
    </row>
    <row r="155" spans="17:25" ht="33.75" customHeight="1" x14ac:dyDescent="0.2">
      <c r="Q155" s="34"/>
      <c r="R155" s="34"/>
      <c r="S155" s="34"/>
      <c r="T155" s="34"/>
      <c r="U155" s="34"/>
      <c r="V155" s="34"/>
      <c r="W155" s="34"/>
      <c r="X155" s="34"/>
      <c r="Y155" s="34"/>
    </row>
    <row r="156" spans="17:25" ht="33.75" customHeight="1" x14ac:dyDescent="0.2">
      <c r="Q156" s="34"/>
      <c r="R156" s="34"/>
      <c r="S156" s="34"/>
      <c r="T156" s="34"/>
      <c r="U156" s="34"/>
      <c r="V156" s="34"/>
      <c r="W156" s="34"/>
      <c r="X156" s="34"/>
      <c r="Y156" s="34"/>
    </row>
    <row r="157" spans="17:25" ht="33.75" customHeight="1" x14ac:dyDescent="0.2">
      <c r="Q157" s="34"/>
      <c r="R157" s="34"/>
      <c r="S157" s="34"/>
      <c r="T157" s="34"/>
      <c r="U157" s="34"/>
      <c r="V157" s="34"/>
      <c r="W157" s="34"/>
      <c r="X157" s="34"/>
      <c r="Y157" s="34"/>
    </row>
    <row r="158" spans="17:25" ht="33.75" customHeight="1" x14ac:dyDescent="0.2">
      <c r="Q158" s="34"/>
      <c r="R158" s="34"/>
      <c r="S158" s="34"/>
      <c r="T158" s="34"/>
      <c r="U158" s="34"/>
      <c r="V158" s="34"/>
      <c r="W158" s="34"/>
      <c r="X158" s="34"/>
      <c r="Y158" s="34"/>
    </row>
    <row r="159" spans="17:25" ht="33.75" customHeight="1" x14ac:dyDescent="0.2">
      <c r="Q159" s="34"/>
      <c r="R159" s="34"/>
      <c r="S159" s="34"/>
      <c r="T159" s="34"/>
      <c r="U159" s="34"/>
      <c r="V159" s="34"/>
      <c r="W159" s="34"/>
      <c r="X159" s="34"/>
      <c r="Y159" s="34"/>
    </row>
    <row r="160" spans="17:25" ht="33.75" customHeight="1" x14ac:dyDescent="0.2">
      <c r="Q160" s="34"/>
      <c r="R160" s="34"/>
      <c r="S160" s="34"/>
      <c r="T160" s="34"/>
      <c r="U160" s="34"/>
      <c r="V160" s="34"/>
      <c r="W160" s="34"/>
      <c r="X160" s="34"/>
      <c r="Y160" s="34"/>
    </row>
  </sheetData>
  <mergeCells count="116">
    <mergeCell ref="AA11:AA16"/>
    <mergeCell ref="A3:A26"/>
    <mergeCell ref="B3:B26"/>
    <mergeCell ref="C3:C8"/>
    <mergeCell ref="D3:D8"/>
    <mergeCell ref="E3:E8"/>
    <mergeCell ref="F3:F8"/>
    <mergeCell ref="G3:G8"/>
    <mergeCell ref="Y3:Y8"/>
    <mergeCell ref="Z3:Z8"/>
    <mergeCell ref="J13:J14"/>
    <mergeCell ref="J15:J16"/>
    <mergeCell ref="I11:I16"/>
    <mergeCell ref="J11:J12"/>
    <mergeCell ref="J5:J6"/>
    <mergeCell ref="Z11:Z16"/>
    <mergeCell ref="J7:J8"/>
    <mergeCell ref="I3:I8"/>
    <mergeCell ref="V3:V8"/>
    <mergeCell ref="I9:I10"/>
    <mergeCell ref="J9:J10"/>
    <mergeCell ref="V9:V10"/>
    <mergeCell ref="W9:W10"/>
    <mergeCell ref="X9:X10"/>
    <mergeCell ref="W3:W8"/>
    <mergeCell ref="X3:X8"/>
    <mergeCell ref="C9:C10"/>
    <mergeCell ref="D9:D10"/>
    <mergeCell ref="E9:E10"/>
    <mergeCell ref="F9:F10"/>
    <mergeCell ref="G9:G10"/>
    <mergeCell ref="H3:H8"/>
    <mergeCell ref="Y9:Y10"/>
    <mergeCell ref="B1:C1"/>
    <mergeCell ref="E1:AB1"/>
    <mergeCell ref="K2:L2"/>
    <mergeCell ref="AA3:AA8"/>
    <mergeCell ref="AB3:AB26"/>
    <mergeCell ref="Z9:Z10"/>
    <mergeCell ref="AA9:AA10"/>
    <mergeCell ref="H9:H10"/>
    <mergeCell ref="C17:C20"/>
    <mergeCell ref="D17:D20"/>
    <mergeCell ref="E17:E20"/>
    <mergeCell ref="F17:F20"/>
    <mergeCell ref="G17:G20"/>
    <mergeCell ref="E11:E16"/>
    <mergeCell ref="F11:F16"/>
    <mergeCell ref="G11:G16"/>
    <mergeCell ref="C11:C16"/>
    <mergeCell ref="D11:D16"/>
    <mergeCell ref="AA17:AA20"/>
    <mergeCell ref="J19:J20"/>
    <mergeCell ref="C21:C26"/>
    <mergeCell ref="D21:D26"/>
    <mergeCell ref="J3:J4"/>
    <mergeCell ref="E21:E26"/>
    <mergeCell ref="F21:F26"/>
    <mergeCell ref="G21:G26"/>
    <mergeCell ref="I21:I26"/>
    <mergeCell ref="I17:I20"/>
    <mergeCell ref="J17:J18"/>
    <mergeCell ref="X27:X32"/>
    <mergeCell ref="V11:V16"/>
    <mergeCell ref="W11:W16"/>
    <mergeCell ref="X11:X16"/>
    <mergeCell ref="H17:H20"/>
    <mergeCell ref="J21:J22"/>
    <mergeCell ref="H21:H22"/>
    <mergeCell ref="H23:H26"/>
    <mergeCell ref="H11:H16"/>
    <mergeCell ref="Y11:Y16"/>
    <mergeCell ref="Z17:Z20"/>
    <mergeCell ref="V17:V20"/>
    <mergeCell ref="W17:W20"/>
    <mergeCell ref="X17:X20"/>
    <mergeCell ref="Y17:Y20"/>
    <mergeCell ref="V43:V46"/>
    <mergeCell ref="W43:W46"/>
    <mergeCell ref="X43:X46"/>
    <mergeCell ref="Y43:Y46"/>
    <mergeCell ref="V21:V26"/>
    <mergeCell ref="Y27:Y32"/>
    <mergeCell ref="V33:V36"/>
    <mergeCell ref="W33:W36"/>
    <mergeCell ref="X33:X36"/>
    <mergeCell ref="Y33:Y36"/>
    <mergeCell ref="V37:V42"/>
    <mergeCell ref="W37:W42"/>
    <mergeCell ref="X37:X42"/>
    <mergeCell ref="Y37:Y42"/>
    <mergeCell ref="AA21:AA26"/>
    <mergeCell ref="J23:J24"/>
    <mergeCell ref="J25:J26"/>
    <mergeCell ref="W21:W26"/>
    <mergeCell ref="X21:X26"/>
    <mergeCell ref="Y21:Y26"/>
    <mergeCell ref="Z21:Z26"/>
    <mergeCell ref="V27:V32"/>
    <mergeCell ref="W27:W32"/>
    <mergeCell ref="X63:X72"/>
    <mergeCell ref="Y63:Y72"/>
    <mergeCell ref="V47:V52"/>
    <mergeCell ref="W47:W52"/>
    <mergeCell ref="X47:X52"/>
    <mergeCell ref="Y47:Y52"/>
    <mergeCell ref="V73:V76"/>
    <mergeCell ref="W73:W76"/>
    <mergeCell ref="X73:X76"/>
    <mergeCell ref="Y73:Y76"/>
    <mergeCell ref="V53:V62"/>
    <mergeCell ref="W53:W62"/>
    <mergeCell ref="X53:X62"/>
    <mergeCell ref="Y53:Y62"/>
    <mergeCell ref="V63:V72"/>
    <mergeCell ref="W63:W72"/>
  </mergeCells>
  <printOptions horizontalCentered="1"/>
  <pageMargins left="0" right="0"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DFFD-300B-40DD-905D-2032E20D0E02}">
  <sheetPr>
    <tabColor theme="0"/>
  </sheetPr>
  <dimension ref="A1:AQ171"/>
  <sheetViews>
    <sheetView topLeftCell="E1" zoomScale="80" zoomScaleNormal="80" zoomScaleSheetLayoutView="70" workbookViewId="0">
      <pane xSplit="2" ySplit="2" topLeftCell="G91" activePane="bottomRight" state="frozen"/>
      <selection activeCell="E1" sqref="E1"/>
      <selection pane="topRight" activeCell="G1" sqref="G1"/>
      <selection pane="bottomLeft" activeCell="E3" sqref="E3"/>
      <selection pane="bottomRight" activeCell="N96" sqref="N96"/>
    </sheetView>
  </sheetViews>
  <sheetFormatPr baseColWidth="10" defaultColWidth="40.28515625" defaultRowHeight="53.45" customHeight="1" x14ac:dyDescent="0.25"/>
  <cols>
    <col min="1" max="1" width="25.42578125" style="119" customWidth="1"/>
    <col min="2" max="2" width="22" style="119" customWidth="1"/>
    <col min="3" max="3" width="23.7109375" style="119" customWidth="1"/>
    <col min="4" max="4" width="42.5703125" style="119" customWidth="1"/>
    <col min="5" max="5" width="31.5703125" style="136" customWidth="1"/>
    <col min="6" max="6" width="11" style="119" customWidth="1"/>
    <col min="7" max="7" width="30.7109375" style="137" customWidth="1"/>
    <col min="8" max="8" width="22.7109375" style="137" customWidth="1"/>
    <col min="9" max="9" width="11.7109375" style="119" customWidth="1"/>
    <col min="10" max="10" width="39" style="138" customWidth="1"/>
    <col min="11" max="12" width="7.7109375" style="119" customWidth="1"/>
    <col min="13" max="13" width="10.5703125" style="119" customWidth="1"/>
    <col min="14" max="14" width="8.7109375" style="119" customWidth="1"/>
    <col min="15" max="16" width="9.28515625" style="119" customWidth="1"/>
    <col min="17" max="17" width="7.7109375" style="34" customWidth="1"/>
    <col min="18" max="18" width="9.140625" style="34" customWidth="1"/>
    <col min="19" max="19" width="8.7109375" style="34" customWidth="1"/>
    <col min="20" max="20" width="9.5703125" style="34" customWidth="1"/>
    <col min="21" max="21" width="8.7109375" style="34" customWidth="1"/>
    <col min="22" max="22" width="7.85546875" style="34" customWidth="1"/>
    <col min="23" max="23" width="7.7109375" style="34" customWidth="1"/>
    <col min="24" max="24" width="9.42578125" style="34" customWidth="1"/>
    <col min="25" max="25" width="7.42578125" style="34" customWidth="1"/>
    <col min="26" max="26" width="17" style="119" customWidth="1"/>
    <col min="27" max="27" width="41.140625" style="119" customWidth="1"/>
    <col min="28" max="28" width="18.42578125" style="139" customWidth="1"/>
    <col min="29" max="16384" width="40.28515625" style="119"/>
  </cols>
  <sheetData>
    <row r="1" spans="1:43" s="120" customFormat="1" ht="53.45" customHeight="1" x14ac:dyDescent="0.25">
      <c r="A1" s="118" t="s">
        <v>0</v>
      </c>
      <c r="B1" s="844" t="s">
        <v>1</v>
      </c>
      <c r="C1" s="844"/>
      <c r="D1" s="118" t="s">
        <v>24</v>
      </c>
      <c r="E1" s="845">
        <v>2025</v>
      </c>
      <c r="F1" s="845"/>
      <c r="G1" s="845"/>
      <c r="H1" s="845"/>
      <c r="I1" s="845"/>
      <c r="J1" s="845"/>
      <c r="K1" s="845"/>
      <c r="L1" s="845"/>
      <c r="M1" s="845"/>
      <c r="N1" s="845"/>
      <c r="O1" s="845"/>
      <c r="P1" s="845"/>
      <c r="Q1" s="845"/>
      <c r="R1" s="845"/>
      <c r="S1" s="845"/>
      <c r="T1" s="845"/>
      <c r="U1" s="845"/>
      <c r="V1" s="845"/>
      <c r="W1" s="845"/>
      <c r="X1" s="845"/>
      <c r="Y1" s="845"/>
      <c r="Z1" s="845"/>
      <c r="AA1" s="845"/>
      <c r="AB1" s="846"/>
      <c r="AC1" s="119"/>
      <c r="AD1" s="119"/>
      <c r="AE1" s="119"/>
      <c r="AF1" s="119"/>
      <c r="AG1" s="119"/>
      <c r="AH1" s="119"/>
      <c r="AI1" s="119"/>
      <c r="AJ1" s="119"/>
      <c r="AK1" s="119"/>
      <c r="AL1" s="119"/>
      <c r="AM1" s="119"/>
      <c r="AN1" s="119"/>
      <c r="AO1" s="119"/>
      <c r="AP1" s="119"/>
      <c r="AQ1" s="119"/>
    </row>
    <row r="2" spans="1:43" s="120" customFormat="1" ht="53.45" customHeight="1" x14ac:dyDescent="0.25">
      <c r="A2" s="121" t="s">
        <v>2</v>
      </c>
      <c r="B2" s="121" t="s">
        <v>3</v>
      </c>
      <c r="C2" s="121" t="s">
        <v>70</v>
      </c>
      <c r="D2" s="122" t="s">
        <v>146</v>
      </c>
      <c r="E2" s="122" t="s">
        <v>415</v>
      </c>
      <c r="F2" s="122" t="s">
        <v>71</v>
      </c>
      <c r="G2" s="123" t="s">
        <v>6</v>
      </c>
      <c r="H2" s="123" t="s">
        <v>7</v>
      </c>
      <c r="I2" s="124" t="s">
        <v>8</v>
      </c>
      <c r="J2" s="123" t="s">
        <v>9</v>
      </c>
      <c r="K2" s="847" t="s">
        <v>10</v>
      </c>
      <c r="L2" s="847"/>
      <c r="M2" s="125">
        <v>45717</v>
      </c>
      <c r="N2" s="125">
        <v>45809</v>
      </c>
      <c r="O2" s="125">
        <v>45901</v>
      </c>
      <c r="P2" s="125">
        <v>45992</v>
      </c>
      <c r="Q2" s="126" t="s">
        <v>11</v>
      </c>
      <c r="R2" s="126" t="s">
        <v>12</v>
      </c>
      <c r="S2" s="126" t="s">
        <v>13</v>
      </c>
      <c r="T2" s="126" t="s">
        <v>14</v>
      </c>
      <c r="U2" s="126" t="s">
        <v>15</v>
      </c>
      <c r="V2" s="126" t="s">
        <v>16</v>
      </c>
      <c r="W2" s="126" t="s">
        <v>17</v>
      </c>
      <c r="X2" s="126" t="s">
        <v>18</v>
      </c>
      <c r="Y2" s="126" t="s">
        <v>19</v>
      </c>
      <c r="Z2" s="127" t="s">
        <v>26</v>
      </c>
      <c r="AA2" s="127" t="s">
        <v>20</v>
      </c>
      <c r="AB2" s="127" t="s">
        <v>21</v>
      </c>
      <c r="AC2" s="119"/>
      <c r="AD2" s="119"/>
      <c r="AE2" s="119"/>
      <c r="AF2" s="119"/>
      <c r="AG2" s="119"/>
      <c r="AH2" s="119"/>
      <c r="AI2" s="119"/>
      <c r="AJ2" s="119"/>
      <c r="AK2" s="119"/>
      <c r="AL2" s="119"/>
      <c r="AM2" s="119"/>
      <c r="AN2" s="119"/>
      <c r="AO2" s="119"/>
      <c r="AP2" s="119"/>
      <c r="AQ2" s="119"/>
    </row>
    <row r="3" spans="1:43" s="120" customFormat="1" ht="53.45" customHeight="1" x14ac:dyDescent="0.25">
      <c r="A3" s="866"/>
      <c r="B3" s="869" t="s">
        <v>147</v>
      </c>
      <c r="C3" s="878" t="s">
        <v>148</v>
      </c>
      <c r="D3" s="864" t="s">
        <v>149</v>
      </c>
      <c r="E3" s="828" t="s">
        <v>1117</v>
      </c>
      <c r="F3" s="870">
        <v>28</v>
      </c>
      <c r="G3" s="828" t="s">
        <v>590</v>
      </c>
      <c r="H3" s="828" t="s">
        <v>1049</v>
      </c>
      <c r="I3" s="863">
        <v>0</v>
      </c>
      <c r="J3" s="861" t="s">
        <v>591</v>
      </c>
      <c r="K3" s="449">
        <v>0.5</v>
      </c>
      <c r="L3" s="128" t="s">
        <v>22</v>
      </c>
      <c r="M3" s="129">
        <v>0.1</v>
      </c>
      <c r="N3" s="129">
        <v>0.4</v>
      </c>
      <c r="O3" s="129">
        <v>0.7</v>
      </c>
      <c r="P3" s="129">
        <v>1</v>
      </c>
      <c r="Q3" s="6">
        <f t="shared" ref="Q3:Q88" si="0">+SUM(M3:M3)*K3</f>
        <v>0.05</v>
      </c>
      <c r="R3" s="6">
        <f t="shared" ref="R3:R88" si="1">+SUM(N3:N3)*K3</f>
        <v>0.2</v>
      </c>
      <c r="S3" s="6">
        <f t="shared" ref="S3:S88" si="2">+SUM(O3:O3)*K3</f>
        <v>0.35</v>
      </c>
      <c r="T3" s="6">
        <f t="shared" ref="T3:T88" si="3">+SUM(P3:P3)*K3</f>
        <v>0.5</v>
      </c>
      <c r="U3" s="49">
        <f t="shared" ref="U3:U88" si="4">+MAX(Q3:T3)</f>
        <v>0.5</v>
      </c>
      <c r="V3" s="857">
        <f>+Q4+Q6</f>
        <v>0</v>
      </c>
      <c r="W3" s="857">
        <f>+R4+R6</f>
        <v>0</v>
      </c>
      <c r="X3" s="857">
        <f>+S4+S6</f>
        <v>0</v>
      </c>
      <c r="Y3" s="857">
        <f>+T4+T6</f>
        <v>0</v>
      </c>
      <c r="Z3" s="858" t="s">
        <v>324</v>
      </c>
      <c r="AA3" s="853" t="s">
        <v>150</v>
      </c>
      <c r="AB3" s="848" t="s">
        <v>151</v>
      </c>
      <c r="AC3" s="119"/>
      <c r="AD3" s="119"/>
      <c r="AE3" s="119"/>
      <c r="AF3" s="119"/>
      <c r="AG3" s="119"/>
      <c r="AH3" s="119"/>
      <c r="AI3" s="119"/>
      <c r="AJ3" s="119"/>
      <c r="AK3" s="119"/>
      <c r="AL3" s="119"/>
      <c r="AM3" s="119"/>
      <c r="AN3" s="119"/>
      <c r="AO3" s="119"/>
      <c r="AP3" s="119"/>
      <c r="AQ3" s="119"/>
    </row>
    <row r="4" spans="1:43" s="120" customFormat="1" ht="37.15" customHeight="1" x14ac:dyDescent="0.25">
      <c r="A4" s="867"/>
      <c r="B4" s="869"/>
      <c r="C4" s="879"/>
      <c r="D4" s="864"/>
      <c r="E4" s="828"/>
      <c r="F4" s="870"/>
      <c r="G4" s="828"/>
      <c r="H4" s="828"/>
      <c r="I4" s="864"/>
      <c r="J4" s="862"/>
      <c r="K4" s="450">
        <v>0.5</v>
      </c>
      <c r="L4" s="130" t="s">
        <v>23</v>
      </c>
      <c r="M4" s="131">
        <v>0</v>
      </c>
      <c r="N4" s="131">
        <v>0</v>
      </c>
      <c r="O4" s="131">
        <v>0</v>
      </c>
      <c r="P4" s="131">
        <v>0</v>
      </c>
      <c r="Q4" s="51">
        <f t="shared" si="0"/>
        <v>0</v>
      </c>
      <c r="R4" s="51">
        <f t="shared" si="1"/>
        <v>0</v>
      </c>
      <c r="S4" s="51">
        <f t="shared" si="2"/>
        <v>0</v>
      </c>
      <c r="T4" s="51">
        <f t="shared" si="3"/>
        <v>0</v>
      </c>
      <c r="U4" s="53">
        <f t="shared" si="4"/>
        <v>0</v>
      </c>
      <c r="V4" s="857"/>
      <c r="W4" s="857"/>
      <c r="X4" s="857"/>
      <c r="Y4" s="857"/>
      <c r="Z4" s="859"/>
      <c r="AA4" s="854"/>
      <c r="AB4" s="849"/>
      <c r="AC4" s="119"/>
      <c r="AD4" s="119"/>
      <c r="AE4" s="119"/>
      <c r="AF4" s="119"/>
      <c r="AG4" s="119"/>
      <c r="AH4" s="119"/>
      <c r="AI4" s="119"/>
      <c r="AJ4" s="119"/>
      <c r="AK4" s="119"/>
      <c r="AL4" s="119"/>
      <c r="AM4" s="119"/>
      <c r="AN4" s="119"/>
      <c r="AO4" s="119"/>
      <c r="AP4" s="119"/>
      <c r="AQ4" s="119"/>
    </row>
    <row r="5" spans="1:43" s="120" customFormat="1" ht="37.9" customHeight="1" x14ac:dyDescent="0.25">
      <c r="A5" s="867"/>
      <c r="B5" s="869"/>
      <c r="C5" s="879"/>
      <c r="D5" s="864"/>
      <c r="E5" s="828"/>
      <c r="F5" s="870"/>
      <c r="G5" s="828"/>
      <c r="H5" s="828"/>
      <c r="I5" s="864"/>
      <c r="J5" s="861" t="s">
        <v>592</v>
      </c>
      <c r="K5" s="449">
        <v>0.5</v>
      </c>
      <c r="L5" s="128" t="s">
        <v>22</v>
      </c>
      <c r="M5" s="132">
        <v>0</v>
      </c>
      <c r="N5" s="132">
        <v>0.33</v>
      </c>
      <c r="O5" s="132">
        <v>0.66</v>
      </c>
      <c r="P5" s="132">
        <v>1</v>
      </c>
      <c r="Q5" s="6">
        <f t="shared" si="0"/>
        <v>0</v>
      </c>
      <c r="R5" s="6">
        <f t="shared" si="1"/>
        <v>0.16500000000000001</v>
      </c>
      <c r="S5" s="6">
        <f t="shared" si="2"/>
        <v>0.33</v>
      </c>
      <c r="T5" s="6">
        <f t="shared" si="3"/>
        <v>0.5</v>
      </c>
      <c r="U5" s="49">
        <f t="shared" si="4"/>
        <v>0.5</v>
      </c>
      <c r="V5" s="857"/>
      <c r="W5" s="857"/>
      <c r="X5" s="857"/>
      <c r="Y5" s="857"/>
      <c r="Z5" s="859"/>
      <c r="AA5" s="854"/>
      <c r="AB5" s="849"/>
      <c r="AC5" s="119"/>
      <c r="AD5" s="119"/>
      <c r="AE5" s="119"/>
      <c r="AF5" s="119"/>
      <c r="AG5" s="119"/>
      <c r="AH5" s="119"/>
      <c r="AI5" s="119"/>
      <c r="AJ5" s="119"/>
      <c r="AK5" s="119"/>
      <c r="AL5" s="119"/>
      <c r="AM5" s="119"/>
      <c r="AN5" s="119"/>
      <c r="AO5" s="119"/>
      <c r="AP5" s="119"/>
      <c r="AQ5" s="119"/>
    </row>
    <row r="6" spans="1:43" s="120" customFormat="1" ht="37.9" customHeight="1" x14ac:dyDescent="0.25">
      <c r="A6" s="867"/>
      <c r="B6" s="869"/>
      <c r="C6" s="879"/>
      <c r="D6" s="864"/>
      <c r="E6" s="828"/>
      <c r="F6" s="870"/>
      <c r="G6" s="828"/>
      <c r="H6" s="828"/>
      <c r="I6" s="864"/>
      <c r="J6" s="862"/>
      <c r="K6" s="450">
        <v>0.5</v>
      </c>
      <c r="L6" s="130" t="s">
        <v>23</v>
      </c>
      <c r="M6" s="131">
        <v>0</v>
      </c>
      <c r="N6" s="131">
        <v>0</v>
      </c>
      <c r="O6" s="131">
        <v>0</v>
      </c>
      <c r="P6" s="131">
        <v>0</v>
      </c>
      <c r="Q6" s="51">
        <f>+SUM(M6:M6)*K6</f>
        <v>0</v>
      </c>
      <c r="R6" s="51">
        <f>+SUM(N6:N6)*K6</f>
        <v>0</v>
      </c>
      <c r="S6" s="51">
        <f>+SUM(O6:O6)*K6</f>
        <v>0</v>
      </c>
      <c r="T6" s="51">
        <f>+SUM(P6:P6)*K6</f>
        <v>0</v>
      </c>
      <c r="U6" s="53">
        <f>+MAX(Q6:T6)</f>
        <v>0</v>
      </c>
      <c r="V6" s="857"/>
      <c r="W6" s="857"/>
      <c r="X6" s="857"/>
      <c r="Y6" s="857"/>
      <c r="Z6" s="860"/>
      <c r="AA6" s="854"/>
      <c r="AB6" s="849"/>
      <c r="AC6" s="119"/>
      <c r="AD6" s="119"/>
      <c r="AE6" s="119"/>
      <c r="AF6" s="119"/>
      <c r="AG6" s="119"/>
      <c r="AH6" s="119"/>
      <c r="AI6" s="119"/>
      <c r="AJ6" s="119"/>
      <c r="AK6" s="119"/>
      <c r="AL6" s="119"/>
      <c r="AM6" s="119"/>
      <c r="AN6" s="119"/>
      <c r="AO6" s="119"/>
      <c r="AP6" s="119"/>
      <c r="AQ6" s="119"/>
    </row>
    <row r="7" spans="1:43" s="120" customFormat="1" ht="37.9" customHeight="1" x14ac:dyDescent="0.25">
      <c r="A7" s="867"/>
      <c r="B7" s="869"/>
      <c r="C7" s="879"/>
      <c r="D7" s="815" t="s">
        <v>152</v>
      </c>
      <c r="E7" s="818" t="s">
        <v>884</v>
      </c>
      <c r="F7" s="826">
        <v>29</v>
      </c>
      <c r="G7" s="818" t="s">
        <v>916</v>
      </c>
      <c r="H7" s="818" t="s">
        <v>885</v>
      </c>
      <c r="I7" s="818">
        <v>0</v>
      </c>
      <c r="J7" s="548" t="s">
        <v>1050</v>
      </c>
      <c r="K7" s="449">
        <v>0.2</v>
      </c>
      <c r="L7" s="128" t="s">
        <v>22</v>
      </c>
      <c r="M7" s="129">
        <v>1</v>
      </c>
      <c r="N7" s="129">
        <v>1</v>
      </c>
      <c r="O7" s="129">
        <v>1</v>
      </c>
      <c r="P7" s="129">
        <v>1</v>
      </c>
      <c r="Q7" s="6">
        <f t="shared" ref="Q7" si="5">+SUM(M7:M7)*K7</f>
        <v>0.2</v>
      </c>
      <c r="R7" s="6">
        <f t="shared" ref="R7" si="6">+SUM(N7:N7)*K7</f>
        <v>0.2</v>
      </c>
      <c r="S7" s="6">
        <f t="shared" ref="S7" si="7">+SUM(O7:O7)*K7</f>
        <v>0.2</v>
      </c>
      <c r="T7" s="6">
        <f t="shared" ref="T7" si="8">+SUM(P7:P7)*K7</f>
        <v>0.2</v>
      </c>
      <c r="U7" s="49">
        <f t="shared" ref="U7" si="9">+MAX(Q7:T7)</f>
        <v>0.2</v>
      </c>
      <c r="V7" s="576">
        <v>0</v>
      </c>
      <c r="W7" s="576">
        <v>0</v>
      </c>
      <c r="X7" s="576">
        <v>0</v>
      </c>
      <c r="Y7" s="576">
        <f>+T14</f>
        <v>0</v>
      </c>
      <c r="Z7" s="858" t="s">
        <v>926</v>
      </c>
      <c r="AA7" s="853" t="s">
        <v>927</v>
      </c>
      <c r="AB7" s="849"/>
      <c r="AC7" s="119"/>
      <c r="AD7" s="119"/>
      <c r="AE7" s="119"/>
      <c r="AF7" s="119"/>
      <c r="AG7" s="119"/>
      <c r="AH7" s="119"/>
      <c r="AI7" s="119"/>
      <c r="AJ7" s="119"/>
      <c r="AK7" s="119"/>
      <c r="AL7" s="119"/>
      <c r="AM7" s="119"/>
      <c r="AN7" s="119"/>
      <c r="AO7" s="119"/>
      <c r="AP7" s="119"/>
      <c r="AQ7" s="119"/>
    </row>
    <row r="8" spans="1:43" s="120" customFormat="1" ht="37.9" customHeight="1" x14ac:dyDescent="0.25">
      <c r="A8" s="867"/>
      <c r="B8" s="869"/>
      <c r="C8" s="879"/>
      <c r="D8" s="816"/>
      <c r="E8" s="819"/>
      <c r="F8" s="827"/>
      <c r="G8" s="819"/>
      <c r="H8" s="819"/>
      <c r="I8" s="819"/>
      <c r="J8" s="548"/>
      <c r="K8" s="450">
        <v>0.2</v>
      </c>
      <c r="L8" s="130" t="s">
        <v>23</v>
      </c>
      <c r="M8" s="131">
        <v>0</v>
      </c>
      <c r="N8" s="131">
        <v>0</v>
      </c>
      <c r="O8" s="131">
        <v>0</v>
      </c>
      <c r="P8" s="131">
        <v>0</v>
      </c>
      <c r="Q8" s="51">
        <f t="shared" ref="Q8" si="10">+SUM(M8:M8)*K8</f>
        <v>0</v>
      </c>
      <c r="R8" s="51">
        <f t="shared" ref="R8" si="11">+SUM(N8:N8)*K8</f>
        <v>0</v>
      </c>
      <c r="S8" s="51">
        <f t="shared" ref="S8:S9" si="12">+SUM(O8:O8)*K8</f>
        <v>0</v>
      </c>
      <c r="T8" s="51">
        <f t="shared" ref="T8:T9" si="13">+SUM(P8:P8)*K8</f>
        <v>0</v>
      </c>
      <c r="U8" s="53">
        <f t="shared" ref="U8:U9" si="14">+MAX(Q8:T8)</f>
        <v>0</v>
      </c>
      <c r="V8" s="577"/>
      <c r="W8" s="577"/>
      <c r="X8" s="577"/>
      <c r="Y8" s="577"/>
      <c r="Z8" s="859"/>
      <c r="AA8" s="854"/>
      <c r="AB8" s="849"/>
      <c r="AC8" s="119"/>
      <c r="AD8" s="119"/>
      <c r="AE8" s="119"/>
      <c r="AF8" s="119"/>
      <c r="AG8" s="119"/>
      <c r="AH8" s="119"/>
      <c r="AI8" s="119"/>
      <c r="AJ8" s="119"/>
      <c r="AK8" s="119"/>
      <c r="AL8" s="119"/>
      <c r="AM8" s="119"/>
      <c r="AN8" s="119"/>
      <c r="AO8" s="119"/>
      <c r="AP8" s="119"/>
      <c r="AQ8" s="119"/>
    </row>
    <row r="9" spans="1:43" s="120" customFormat="1" ht="37.9" customHeight="1" x14ac:dyDescent="0.25">
      <c r="A9" s="867"/>
      <c r="B9" s="869"/>
      <c r="C9" s="879"/>
      <c r="D9" s="816"/>
      <c r="E9" s="819"/>
      <c r="F9" s="827"/>
      <c r="G9" s="819"/>
      <c r="H9" s="819"/>
      <c r="I9" s="819"/>
      <c r="J9" s="548" t="s">
        <v>887</v>
      </c>
      <c r="K9" s="449">
        <v>0.2</v>
      </c>
      <c r="L9" s="128" t="s">
        <v>22</v>
      </c>
      <c r="M9" s="129">
        <v>0.25</v>
      </c>
      <c r="N9" s="129">
        <v>0.5</v>
      </c>
      <c r="O9" s="129">
        <v>0.75</v>
      </c>
      <c r="P9" s="129">
        <v>1</v>
      </c>
      <c r="Q9" s="6">
        <f t="shared" ref="Q9" si="15">+SUM(M9:M9)*K9</f>
        <v>0.05</v>
      </c>
      <c r="R9" s="6">
        <f t="shared" ref="R9" si="16">+SUM(N9:N9)*K9</f>
        <v>0.1</v>
      </c>
      <c r="S9" s="6">
        <f t="shared" si="12"/>
        <v>0.15000000000000002</v>
      </c>
      <c r="T9" s="6">
        <f t="shared" si="13"/>
        <v>0.2</v>
      </c>
      <c r="U9" s="49">
        <f t="shared" si="14"/>
        <v>0.2</v>
      </c>
      <c r="V9" s="577"/>
      <c r="W9" s="577"/>
      <c r="X9" s="577"/>
      <c r="Y9" s="577"/>
      <c r="Z9" s="859"/>
      <c r="AA9" s="854"/>
      <c r="AB9" s="849"/>
      <c r="AC9" s="119"/>
      <c r="AD9" s="119"/>
      <c r="AE9" s="119"/>
      <c r="AF9" s="119"/>
      <c r="AG9" s="119"/>
      <c r="AH9" s="119"/>
      <c r="AI9" s="119"/>
      <c r="AJ9" s="119"/>
      <c r="AK9" s="119"/>
      <c r="AL9" s="119"/>
      <c r="AM9" s="119"/>
      <c r="AN9" s="119"/>
      <c r="AO9" s="119"/>
      <c r="AP9" s="119"/>
      <c r="AQ9" s="119"/>
    </row>
    <row r="10" spans="1:43" s="120" customFormat="1" ht="63" customHeight="1" x14ac:dyDescent="0.25">
      <c r="A10" s="867"/>
      <c r="B10" s="869"/>
      <c r="C10" s="879"/>
      <c r="D10" s="816"/>
      <c r="E10" s="819"/>
      <c r="F10" s="827"/>
      <c r="G10" s="819"/>
      <c r="H10" s="819"/>
      <c r="I10" s="819"/>
      <c r="J10" s="548"/>
      <c r="K10" s="450">
        <v>0.2</v>
      </c>
      <c r="L10" s="130" t="s">
        <v>23</v>
      </c>
      <c r="M10" s="131">
        <v>0</v>
      </c>
      <c r="N10" s="131">
        <v>0</v>
      </c>
      <c r="O10" s="131">
        <v>0</v>
      </c>
      <c r="P10" s="131">
        <v>0</v>
      </c>
      <c r="Q10" s="51">
        <f t="shared" ref="Q10" si="17">+SUM(M10:M10)*K10</f>
        <v>0</v>
      </c>
      <c r="R10" s="51">
        <f t="shared" ref="R10" si="18">+SUM(N10:N10)*K10</f>
        <v>0</v>
      </c>
      <c r="S10" s="51">
        <f t="shared" ref="S10:S11" si="19">+SUM(O10:O10)*K10</f>
        <v>0</v>
      </c>
      <c r="T10" s="51">
        <f t="shared" ref="T10:T11" si="20">+SUM(P10:P10)*K10</f>
        <v>0</v>
      </c>
      <c r="U10" s="53">
        <f t="shared" ref="U10:U11" si="21">+MAX(Q10:T10)</f>
        <v>0</v>
      </c>
      <c r="V10" s="602"/>
      <c r="W10" s="602"/>
      <c r="X10" s="602"/>
      <c r="Y10" s="602"/>
      <c r="Z10" s="859"/>
      <c r="AA10" s="854"/>
      <c r="AB10" s="849"/>
      <c r="AC10" s="119"/>
      <c r="AD10" s="119"/>
      <c r="AE10" s="119"/>
      <c r="AF10" s="119"/>
      <c r="AG10" s="119"/>
      <c r="AH10" s="119"/>
      <c r="AI10" s="119"/>
      <c r="AJ10" s="119"/>
      <c r="AK10" s="119"/>
      <c r="AL10" s="119"/>
      <c r="AM10" s="119"/>
      <c r="AN10" s="119"/>
      <c r="AO10" s="119"/>
      <c r="AP10" s="119"/>
      <c r="AQ10" s="119"/>
    </row>
    <row r="11" spans="1:43" s="120" customFormat="1" ht="45" customHeight="1" x14ac:dyDescent="0.25">
      <c r="A11" s="867"/>
      <c r="B11" s="869"/>
      <c r="C11" s="879"/>
      <c r="D11" s="816"/>
      <c r="E11" s="819"/>
      <c r="F11" s="827"/>
      <c r="G11" s="819"/>
      <c r="H11" s="819"/>
      <c r="I11" s="819"/>
      <c r="J11" s="548" t="s">
        <v>1022</v>
      </c>
      <c r="K11" s="449">
        <v>0.2</v>
      </c>
      <c r="L11" s="128" t="s">
        <v>22</v>
      </c>
      <c r="M11" s="129">
        <v>0.6</v>
      </c>
      <c r="N11" s="129">
        <v>1</v>
      </c>
      <c r="O11" s="129">
        <v>1</v>
      </c>
      <c r="P11" s="129">
        <v>1</v>
      </c>
      <c r="Q11" s="6">
        <f t="shared" ref="Q11" si="22">+SUM(M11:M11)*K11</f>
        <v>0.12</v>
      </c>
      <c r="R11" s="6">
        <f t="shared" ref="R11" si="23">+SUM(N11:N11)*K11</f>
        <v>0.2</v>
      </c>
      <c r="S11" s="6">
        <f t="shared" si="19"/>
        <v>0.2</v>
      </c>
      <c r="T11" s="6">
        <f t="shared" si="20"/>
        <v>0.2</v>
      </c>
      <c r="U11" s="49">
        <f t="shared" si="21"/>
        <v>0.2</v>
      </c>
      <c r="V11" s="576">
        <v>0</v>
      </c>
      <c r="W11" s="576">
        <v>0</v>
      </c>
      <c r="X11" s="576">
        <v>0</v>
      </c>
      <c r="Y11" s="576">
        <v>0</v>
      </c>
      <c r="Z11" s="859"/>
      <c r="AA11" s="856" t="s">
        <v>1118</v>
      </c>
      <c r="AB11" s="849"/>
      <c r="AC11" s="119"/>
      <c r="AD11" s="119"/>
      <c r="AE11" s="119"/>
      <c r="AF11" s="119"/>
      <c r="AG11" s="119"/>
      <c r="AH11" s="119"/>
      <c r="AI11" s="119"/>
      <c r="AJ11" s="119"/>
      <c r="AK11" s="119"/>
      <c r="AL11" s="119"/>
      <c r="AM11" s="119"/>
      <c r="AN11" s="119"/>
      <c r="AO11" s="119"/>
      <c r="AP11" s="119"/>
      <c r="AQ11" s="119"/>
    </row>
    <row r="12" spans="1:43" s="120" customFormat="1" ht="37.9" customHeight="1" x14ac:dyDescent="0.25">
      <c r="A12" s="867"/>
      <c r="B12" s="869"/>
      <c r="C12" s="879"/>
      <c r="D12" s="816"/>
      <c r="E12" s="819"/>
      <c r="F12" s="827"/>
      <c r="G12" s="819"/>
      <c r="H12" s="819"/>
      <c r="I12" s="819"/>
      <c r="J12" s="548"/>
      <c r="K12" s="450">
        <v>0.2</v>
      </c>
      <c r="L12" s="130" t="s">
        <v>23</v>
      </c>
      <c r="M12" s="131">
        <v>0</v>
      </c>
      <c r="N12" s="131">
        <v>0</v>
      </c>
      <c r="O12" s="131">
        <v>0</v>
      </c>
      <c r="P12" s="131">
        <v>0</v>
      </c>
      <c r="Q12" s="51">
        <f t="shared" ref="Q12" si="24">+SUM(M12:M12)*K12</f>
        <v>0</v>
      </c>
      <c r="R12" s="51">
        <f t="shared" ref="R12" si="25">+SUM(N12:N12)*K12</f>
        <v>0</v>
      </c>
      <c r="S12" s="51">
        <f t="shared" ref="S12" si="26">+SUM(O12:O12)*K12</f>
        <v>0</v>
      </c>
      <c r="T12" s="51">
        <f t="shared" ref="T12" si="27">+SUM(P12:P12)*K12</f>
        <v>0</v>
      </c>
      <c r="U12" s="53">
        <f t="shared" ref="U12" si="28">+MAX(Q12:T12)</f>
        <v>0</v>
      </c>
      <c r="V12" s="602"/>
      <c r="W12" s="602"/>
      <c r="X12" s="602"/>
      <c r="Y12" s="602"/>
      <c r="Z12" s="859"/>
      <c r="AA12" s="856"/>
      <c r="AB12" s="849"/>
      <c r="AC12" s="119"/>
      <c r="AD12" s="119"/>
      <c r="AE12" s="119"/>
      <c r="AF12" s="119"/>
      <c r="AG12" s="119"/>
      <c r="AH12" s="119"/>
      <c r="AI12" s="119"/>
      <c r="AJ12" s="119"/>
      <c r="AK12" s="119"/>
      <c r="AL12" s="119"/>
      <c r="AM12" s="119"/>
      <c r="AN12" s="119"/>
      <c r="AO12" s="119"/>
      <c r="AP12" s="119"/>
      <c r="AQ12" s="119"/>
    </row>
    <row r="13" spans="1:43" s="120" customFormat="1" ht="51" customHeight="1" x14ac:dyDescent="0.25">
      <c r="A13" s="867"/>
      <c r="B13" s="869"/>
      <c r="C13" s="879"/>
      <c r="D13" s="816"/>
      <c r="E13" s="819"/>
      <c r="F13" s="827"/>
      <c r="G13" s="819"/>
      <c r="H13" s="819"/>
      <c r="I13" s="819"/>
      <c r="J13" s="548" t="s">
        <v>886</v>
      </c>
      <c r="K13" s="449">
        <v>0.4</v>
      </c>
      <c r="L13" s="128" t="s">
        <v>22</v>
      </c>
      <c r="M13" s="129">
        <v>0.25</v>
      </c>
      <c r="N13" s="129">
        <v>0.5</v>
      </c>
      <c r="O13" s="129">
        <v>0.75</v>
      </c>
      <c r="P13" s="129">
        <v>1</v>
      </c>
      <c r="Q13" s="6">
        <f t="shared" si="0"/>
        <v>0.1</v>
      </c>
      <c r="R13" s="6">
        <f t="shared" si="1"/>
        <v>0.2</v>
      </c>
      <c r="S13" s="6">
        <f t="shared" si="2"/>
        <v>0.30000000000000004</v>
      </c>
      <c r="T13" s="6">
        <f t="shared" si="3"/>
        <v>0.4</v>
      </c>
      <c r="U13" s="49">
        <f t="shared" si="4"/>
        <v>0.4</v>
      </c>
      <c r="V13" s="857">
        <f>+Q14</f>
        <v>0</v>
      </c>
      <c r="W13" s="857">
        <f>+R14</f>
        <v>0</v>
      </c>
      <c r="X13" s="857">
        <f>+S14</f>
        <v>0</v>
      </c>
      <c r="Y13" s="576">
        <v>0</v>
      </c>
      <c r="Z13" s="859"/>
      <c r="AA13" s="855" t="s">
        <v>1021</v>
      </c>
      <c r="AB13" s="849"/>
      <c r="AC13" s="119"/>
      <c r="AD13" s="119"/>
      <c r="AE13" s="119"/>
      <c r="AF13" s="119"/>
      <c r="AG13" s="119"/>
      <c r="AH13" s="119"/>
      <c r="AI13" s="119"/>
      <c r="AJ13" s="119"/>
      <c r="AK13" s="119"/>
      <c r="AL13" s="119"/>
      <c r="AM13" s="119"/>
      <c r="AN13" s="119"/>
      <c r="AO13" s="119"/>
      <c r="AP13" s="119"/>
      <c r="AQ13" s="119"/>
    </row>
    <row r="14" spans="1:43" s="120" customFormat="1" ht="37.15" customHeight="1" x14ac:dyDescent="0.25">
      <c r="A14" s="867"/>
      <c r="B14" s="869"/>
      <c r="C14" s="879"/>
      <c r="D14" s="817"/>
      <c r="E14" s="820"/>
      <c r="F14" s="843"/>
      <c r="G14" s="820"/>
      <c r="H14" s="820"/>
      <c r="I14" s="820"/>
      <c r="J14" s="548"/>
      <c r="K14" s="450">
        <v>0.4</v>
      </c>
      <c r="L14" s="130" t="s">
        <v>23</v>
      </c>
      <c r="M14" s="131">
        <v>0</v>
      </c>
      <c r="N14" s="131">
        <v>0</v>
      </c>
      <c r="O14" s="131">
        <v>0</v>
      </c>
      <c r="P14" s="131">
        <v>0</v>
      </c>
      <c r="Q14" s="51">
        <f>+SUM(M14:M14)*K14</f>
        <v>0</v>
      </c>
      <c r="R14" s="51">
        <f>+SUM(N14:N14)*K14</f>
        <v>0</v>
      </c>
      <c r="S14" s="51">
        <f>+SUM(O14:O14)*K14</f>
        <v>0</v>
      </c>
      <c r="T14" s="51">
        <f>+SUM(P14:P14)*K14</f>
        <v>0</v>
      </c>
      <c r="U14" s="53">
        <f>+MAX(Q14:T14)</f>
        <v>0</v>
      </c>
      <c r="V14" s="857"/>
      <c r="W14" s="857"/>
      <c r="X14" s="857"/>
      <c r="Y14" s="602"/>
      <c r="Z14" s="860"/>
      <c r="AA14" s="855"/>
      <c r="AB14" s="849"/>
      <c r="AC14" s="119"/>
      <c r="AD14" s="119"/>
      <c r="AE14" s="119"/>
      <c r="AF14" s="119"/>
      <c r="AG14" s="119"/>
      <c r="AH14" s="119"/>
      <c r="AI14" s="119"/>
      <c r="AJ14" s="119"/>
      <c r="AK14" s="119"/>
      <c r="AL14" s="119"/>
      <c r="AM14" s="119"/>
      <c r="AN14" s="119"/>
      <c r="AO14" s="119"/>
      <c r="AP14" s="119"/>
      <c r="AQ14" s="119"/>
    </row>
    <row r="15" spans="1:43" s="120" customFormat="1" ht="74.45" customHeight="1" x14ac:dyDescent="0.25">
      <c r="A15" s="867"/>
      <c r="B15" s="869"/>
      <c r="C15" s="879"/>
      <c r="D15" s="821" t="s">
        <v>153</v>
      </c>
      <c r="E15" s="824" t="s">
        <v>921</v>
      </c>
      <c r="F15" s="826">
        <v>30</v>
      </c>
      <c r="G15" s="828" t="s">
        <v>858</v>
      </c>
      <c r="H15" s="828" t="s">
        <v>859</v>
      </c>
      <c r="I15" s="850">
        <v>0</v>
      </c>
      <c r="J15" s="852" t="s">
        <v>946</v>
      </c>
      <c r="K15" s="449">
        <v>1</v>
      </c>
      <c r="L15" s="128" t="s">
        <v>22</v>
      </c>
      <c r="M15" s="132">
        <v>0</v>
      </c>
      <c r="N15" s="132">
        <v>1</v>
      </c>
      <c r="O15" s="132">
        <v>1</v>
      </c>
      <c r="P15" s="132">
        <v>1</v>
      </c>
      <c r="Q15" s="6">
        <f t="shared" ref="Q15" si="29">+SUM(M15:M15)*K15</f>
        <v>0</v>
      </c>
      <c r="R15" s="6">
        <f t="shared" ref="R15" si="30">+SUM(N15:N15)*K15</f>
        <v>1</v>
      </c>
      <c r="S15" s="6">
        <f t="shared" ref="S15" si="31">+SUM(O15:O15)*K15</f>
        <v>1</v>
      </c>
      <c r="T15" s="6">
        <f t="shared" ref="T15" si="32">+SUM(P15:P15)*K15</f>
        <v>1</v>
      </c>
      <c r="U15" s="49">
        <f t="shared" ref="U15" si="33">+MAX(Q15:T15)</f>
        <v>1</v>
      </c>
      <c r="V15" s="576"/>
      <c r="W15" s="576"/>
      <c r="X15" s="576"/>
      <c r="Y15" s="576"/>
      <c r="Z15" s="829" t="s">
        <v>154</v>
      </c>
      <c r="AA15" s="829" t="s">
        <v>155</v>
      </c>
      <c r="AB15" s="849"/>
      <c r="AC15" s="119"/>
      <c r="AD15" s="119"/>
      <c r="AE15" s="119"/>
      <c r="AF15" s="119"/>
      <c r="AG15" s="119"/>
      <c r="AH15" s="119"/>
      <c r="AI15" s="119"/>
      <c r="AJ15" s="119"/>
      <c r="AK15" s="119"/>
      <c r="AL15" s="119"/>
      <c r="AM15" s="119"/>
      <c r="AN15" s="119"/>
      <c r="AO15" s="119"/>
      <c r="AP15" s="119"/>
      <c r="AQ15" s="119"/>
    </row>
    <row r="16" spans="1:43" s="120" customFormat="1" ht="37.15" customHeight="1" x14ac:dyDescent="0.25">
      <c r="A16" s="867"/>
      <c r="B16" s="869"/>
      <c r="C16" s="879"/>
      <c r="D16" s="822"/>
      <c r="E16" s="825"/>
      <c r="F16" s="827"/>
      <c r="G16" s="828"/>
      <c r="H16" s="828"/>
      <c r="I16" s="851"/>
      <c r="J16" s="852"/>
      <c r="K16" s="450">
        <v>1</v>
      </c>
      <c r="L16" s="130" t="s">
        <v>23</v>
      </c>
      <c r="M16" s="131">
        <v>0</v>
      </c>
      <c r="N16" s="131">
        <v>0</v>
      </c>
      <c r="O16" s="131">
        <v>0</v>
      </c>
      <c r="P16" s="131">
        <v>0</v>
      </c>
      <c r="Q16" s="51">
        <f>+SUM(M16:M16)*K16</f>
        <v>0</v>
      </c>
      <c r="R16" s="51">
        <f>+SUM(N16:N16)*K16</f>
        <v>0</v>
      </c>
      <c r="S16" s="51">
        <f>+SUM(O16:O16)*K16</f>
        <v>0</v>
      </c>
      <c r="T16" s="51">
        <f>+SUM(P16:P16)*K16</f>
        <v>0</v>
      </c>
      <c r="U16" s="53">
        <f>+MAX(Q16:T16)</f>
        <v>0</v>
      </c>
      <c r="V16" s="602"/>
      <c r="W16" s="602"/>
      <c r="X16" s="602"/>
      <c r="Y16" s="602"/>
      <c r="Z16" s="830"/>
      <c r="AA16" s="830"/>
      <c r="AB16" s="849"/>
      <c r="AC16" s="119"/>
      <c r="AD16" s="119"/>
      <c r="AE16" s="119"/>
      <c r="AF16" s="119"/>
      <c r="AG16" s="119"/>
      <c r="AH16" s="119"/>
      <c r="AI16" s="119"/>
      <c r="AJ16" s="119"/>
      <c r="AK16" s="119"/>
      <c r="AL16" s="119"/>
      <c r="AM16" s="119"/>
      <c r="AN16" s="119"/>
      <c r="AO16" s="119"/>
      <c r="AP16" s="119"/>
      <c r="AQ16" s="119"/>
    </row>
    <row r="17" spans="1:43" s="120" customFormat="1" ht="55.15" customHeight="1" x14ac:dyDescent="0.25">
      <c r="A17" s="867"/>
      <c r="B17" s="869"/>
      <c r="C17" s="879"/>
      <c r="D17" s="822"/>
      <c r="E17" s="828" t="s">
        <v>917</v>
      </c>
      <c r="F17" s="832">
        <v>31</v>
      </c>
      <c r="G17" s="828" t="s">
        <v>918</v>
      </c>
      <c r="H17" s="828" t="s">
        <v>629</v>
      </c>
      <c r="I17" s="818">
        <f>+MAX(V21:Y22)</f>
        <v>0</v>
      </c>
      <c r="J17" s="548" t="s">
        <v>1051</v>
      </c>
      <c r="K17" s="449">
        <v>0.2</v>
      </c>
      <c r="L17" s="128" t="s">
        <v>22</v>
      </c>
      <c r="M17" s="129">
        <v>1</v>
      </c>
      <c r="N17" s="129">
        <v>1</v>
      </c>
      <c r="O17" s="129">
        <v>1</v>
      </c>
      <c r="P17" s="129">
        <v>1</v>
      </c>
      <c r="Q17" s="6">
        <f t="shared" ref="Q17" si="34">+SUM(M17:M17)*K17</f>
        <v>0.2</v>
      </c>
      <c r="R17" s="6">
        <f t="shared" ref="R17" si="35">+SUM(N17:N17)*K17</f>
        <v>0.2</v>
      </c>
      <c r="S17" s="6">
        <f t="shared" ref="S17" si="36">+SUM(O17:O17)*K17</f>
        <v>0.2</v>
      </c>
      <c r="T17" s="6">
        <f t="shared" ref="T17" si="37">+SUM(P17:P17)*K17</f>
        <v>0.2</v>
      </c>
      <c r="U17" s="49">
        <f t="shared" ref="U17" si="38">+MAX(Q17:T17)</f>
        <v>0.2</v>
      </c>
      <c r="V17" s="576">
        <f>+Q22</f>
        <v>0</v>
      </c>
      <c r="W17" s="576">
        <f>+R22</f>
        <v>0</v>
      </c>
      <c r="X17" s="576">
        <f>+S22</f>
        <v>0</v>
      </c>
      <c r="Y17" s="576">
        <f>+T22</f>
        <v>0</v>
      </c>
      <c r="Z17" s="917" t="s">
        <v>928</v>
      </c>
      <c r="AA17" s="829" t="s">
        <v>929</v>
      </c>
      <c r="AB17" s="849"/>
      <c r="AC17" s="119"/>
      <c r="AD17" s="119"/>
      <c r="AE17" s="119"/>
      <c r="AF17" s="119"/>
      <c r="AG17" s="119"/>
      <c r="AH17" s="119"/>
      <c r="AI17" s="119"/>
      <c r="AJ17" s="119"/>
      <c r="AK17" s="119"/>
      <c r="AL17" s="119"/>
      <c r="AM17" s="119"/>
      <c r="AN17" s="119"/>
      <c r="AO17" s="119"/>
      <c r="AP17" s="119"/>
      <c r="AQ17" s="119"/>
    </row>
    <row r="18" spans="1:43" s="120" customFormat="1" ht="55.15" customHeight="1" x14ac:dyDescent="0.25">
      <c r="A18" s="867"/>
      <c r="B18" s="869"/>
      <c r="C18" s="879"/>
      <c r="D18" s="822"/>
      <c r="E18" s="828"/>
      <c r="F18" s="832"/>
      <c r="G18" s="828"/>
      <c r="H18" s="828"/>
      <c r="I18" s="819"/>
      <c r="J18" s="548"/>
      <c r="K18" s="450">
        <v>0.2</v>
      </c>
      <c r="L18" s="130" t="s">
        <v>23</v>
      </c>
      <c r="M18" s="131">
        <v>0</v>
      </c>
      <c r="N18" s="131">
        <v>0</v>
      </c>
      <c r="O18" s="131">
        <v>0</v>
      </c>
      <c r="P18" s="131">
        <v>0</v>
      </c>
      <c r="Q18" s="51">
        <f t="shared" ref="Q18" si="39">+SUM(M18:M18)*K18</f>
        <v>0</v>
      </c>
      <c r="R18" s="51">
        <f t="shared" ref="R18" si="40">+SUM(N18:N18)*K18</f>
        <v>0</v>
      </c>
      <c r="S18" s="51">
        <f t="shared" ref="S18:S19" si="41">+SUM(O18:O18)*K18</f>
        <v>0</v>
      </c>
      <c r="T18" s="51">
        <f t="shared" ref="T18:T19" si="42">+SUM(P18:P18)*K18</f>
        <v>0</v>
      </c>
      <c r="U18" s="53">
        <f t="shared" ref="U18:U19" si="43">+MAX(Q18:T18)</f>
        <v>0</v>
      </c>
      <c r="V18" s="577"/>
      <c r="W18" s="577"/>
      <c r="X18" s="577"/>
      <c r="Y18" s="577"/>
      <c r="Z18" s="918"/>
      <c r="AA18" s="830"/>
      <c r="AB18" s="849"/>
      <c r="AC18" s="119"/>
      <c r="AD18" s="119"/>
      <c r="AE18" s="119"/>
      <c r="AF18" s="119"/>
      <c r="AG18" s="119"/>
      <c r="AH18" s="119"/>
      <c r="AI18" s="119"/>
      <c r="AJ18" s="119"/>
      <c r="AK18" s="119"/>
      <c r="AL18" s="119"/>
      <c r="AM18" s="119"/>
      <c r="AN18" s="119"/>
      <c r="AO18" s="119"/>
      <c r="AP18" s="119"/>
      <c r="AQ18" s="119"/>
    </row>
    <row r="19" spans="1:43" s="120" customFormat="1" ht="55.15" customHeight="1" x14ac:dyDescent="0.25">
      <c r="A19" s="867"/>
      <c r="B19" s="869"/>
      <c r="C19" s="879"/>
      <c r="D19" s="822"/>
      <c r="E19" s="828"/>
      <c r="F19" s="832"/>
      <c r="G19" s="828"/>
      <c r="H19" s="828"/>
      <c r="I19" s="819"/>
      <c r="J19" s="548" t="s">
        <v>919</v>
      </c>
      <c r="K19" s="449">
        <v>0.2</v>
      </c>
      <c r="L19" s="128" t="s">
        <v>22</v>
      </c>
      <c r="M19" s="129">
        <v>0.25</v>
      </c>
      <c r="N19" s="129">
        <v>0.5</v>
      </c>
      <c r="O19" s="129">
        <v>0.75</v>
      </c>
      <c r="P19" s="129">
        <v>1</v>
      </c>
      <c r="Q19" s="6">
        <f t="shared" ref="Q19" si="44">+SUM(M19:M19)*K19</f>
        <v>0.05</v>
      </c>
      <c r="R19" s="6">
        <f t="shared" ref="R19" si="45">+SUM(N19:N19)*K19</f>
        <v>0.1</v>
      </c>
      <c r="S19" s="6">
        <f t="shared" si="41"/>
        <v>0.15000000000000002</v>
      </c>
      <c r="T19" s="6">
        <f t="shared" si="42"/>
        <v>0.2</v>
      </c>
      <c r="U19" s="49">
        <f t="shared" si="43"/>
        <v>0.2</v>
      </c>
      <c r="V19" s="577"/>
      <c r="W19" s="577"/>
      <c r="X19" s="577"/>
      <c r="Y19" s="577"/>
      <c r="Z19" s="918"/>
      <c r="AA19" s="830"/>
      <c r="AB19" s="849"/>
      <c r="AC19" s="119"/>
      <c r="AD19" s="119"/>
      <c r="AE19" s="119"/>
      <c r="AF19" s="119"/>
      <c r="AG19" s="119"/>
      <c r="AH19" s="119"/>
      <c r="AI19" s="119"/>
      <c r="AJ19" s="119"/>
      <c r="AK19" s="119"/>
      <c r="AL19" s="119"/>
      <c r="AM19" s="119"/>
      <c r="AN19" s="119"/>
      <c r="AO19" s="119"/>
      <c r="AP19" s="119"/>
      <c r="AQ19" s="119"/>
    </row>
    <row r="20" spans="1:43" s="120" customFormat="1" ht="55.15" customHeight="1" x14ac:dyDescent="0.25">
      <c r="A20" s="867"/>
      <c r="B20" s="869"/>
      <c r="C20" s="879"/>
      <c r="D20" s="822"/>
      <c r="E20" s="828"/>
      <c r="F20" s="832"/>
      <c r="G20" s="828"/>
      <c r="H20" s="828"/>
      <c r="I20" s="819"/>
      <c r="J20" s="548"/>
      <c r="K20" s="450">
        <v>0.2</v>
      </c>
      <c r="L20" s="130" t="s">
        <v>23</v>
      </c>
      <c r="M20" s="131">
        <v>0</v>
      </c>
      <c r="N20" s="131">
        <v>0</v>
      </c>
      <c r="O20" s="131">
        <v>0</v>
      </c>
      <c r="P20" s="131">
        <v>0</v>
      </c>
      <c r="Q20" s="51">
        <f t="shared" ref="Q20" si="46">+SUM(M20:M20)*K20</f>
        <v>0</v>
      </c>
      <c r="R20" s="51">
        <f t="shared" ref="R20" si="47">+SUM(N20:N20)*K20</f>
        <v>0</v>
      </c>
      <c r="S20" s="51">
        <f t="shared" ref="S20" si="48">+SUM(O20:O20)*K20</f>
        <v>0</v>
      </c>
      <c r="T20" s="51">
        <f t="shared" ref="T20" si="49">+SUM(P20:P20)*K20</f>
        <v>0</v>
      </c>
      <c r="U20" s="53">
        <f t="shared" ref="U20" si="50">+MAX(Q20:T20)</f>
        <v>0</v>
      </c>
      <c r="V20" s="577"/>
      <c r="W20" s="577"/>
      <c r="X20" s="577"/>
      <c r="Y20" s="577"/>
      <c r="Z20" s="918"/>
      <c r="AA20" s="830"/>
      <c r="AB20" s="849"/>
      <c r="AC20" s="119"/>
      <c r="AD20" s="119"/>
      <c r="AE20" s="119"/>
      <c r="AF20" s="119"/>
      <c r="AG20" s="119"/>
      <c r="AH20" s="119"/>
      <c r="AI20" s="119"/>
      <c r="AJ20" s="119"/>
      <c r="AK20" s="119"/>
      <c r="AL20" s="119"/>
      <c r="AM20" s="119"/>
      <c r="AN20" s="119"/>
      <c r="AO20" s="119"/>
      <c r="AP20" s="119"/>
      <c r="AQ20" s="119"/>
    </row>
    <row r="21" spans="1:43" s="120" customFormat="1" ht="37.15" customHeight="1" x14ac:dyDescent="0.25">
      <c r="A21" s="867"/>
      <c r="B21" s="869"/>
      <c r="C21" s="879"/>
      <c r="D21" s="822"/>
      <c r="E21" s="828"/>
      <c r="F21" s="832"/>
      <c r="G21" s="828"/>
      <c r="H21" s="828"/>
      <c r="I21" s="819"/>
      <c r="J21" s="548" t="s">
        <v>920</v>
      </c>
      <c r="K21" s="449">
        <v>0.6</v>
      </c>
      <c r="L21" s="128" t="s">
        <v>22</v>
      </c>
      <c r="M21" s="129">
        <v>0.25</v>
      </c>
      <c r="N21" s="129">
        <v>0.5</v>
      </c>
      <c r="O21" s="129">
        <v>0.75</v>
      </c>
      <c r="P21" s="129">
        <v>1</v>
      </c>
      <c r="Q21" s="6">
        <f t="shared" si="0"/>
        <v>0.15</v>
      </c>
      <c r="R21" s="6">
        <f t="shared" si="1"/>
        <v>0.3</v>
      </c>
      <c r="S21" s="6">
        <f t="shared" si="2"/>
        <v>0.44999999999999996</v>
      </c>
      <c r="T21" s="6">
        <f t="shared" si="3"/>
        <v>0.6</v>
      </c>
      <c r="U21" s="49">
        <f t="shared" si="4"/>
        <v>0.6</v>
      </c>
      <c r="V21" s="577"/>
      <c r="W21" s="577"/>
      <c r="X21" s="577"/>
      <c r="Y21" s="577"/>
      <c r="Z21" s="918"/>
      <c r="AA21" s="830"/>
      <c r="AB21" s="849"/>
      <c r="AC21" s="119"/>
      <c r="AD21" s="119"/>
      <c r="AE21" s="119"/>
      <c r="AF21" s="119"/>
      <c r="AG21" s="119"/>
      <c r="AH21" s="119"/>
      <c r="AI21" s="119"/>
      <c r="AJ21" s="119"/>
      <c r="AK21" s="119"/>
      <c r="AL21" s="119"/>
      <c r="AM21" s="119"/>
      <c r="AN21" s="119"/>
      <c r="AO21" s="119"/>
      <c r="AP21" s="119"/>
      <c r="AQ21" s="119"/>
    </row>
    <row r="22" spans="1:43" s="120" customFormat="1" ht="53.45" customHeight="1" x14ac:dyDescent="0.25">
      <c r="A22" s="867"/>
      <c r="B22" s="869"/>
      <c r="C22" s="879"/>
      <c r="D22" s="823"/>
      <c r="E22" s="828"/>
      <c r="F22" s="832"/>
      <c r="G22" s="828"/>
      <c r="H22" s="828"/>
      <c r="I22" s="820"/>
      <c r="J22" s="548"/>
      <c r="K22" s="450">
        <v>0.6</v>
      </c>
      <c r="L22" s="130" t="s">
        <v>23</v>
      </c>
      <c r="M22" s="131">
        <v>0</v>
      </c>
      <c r="N22" s="131">
        <v>0</v>
      </c>
      <c r="O22" s="131">
        <v>0</v>
      </c>
      <c r="P22" s="131">
        <v>0</v>
      </c>
      <c r="Q22" s="51">
        <f t="shared" si="0"/>
        <v>0</v>
      </c>
      <c r="R22" s="51">
        <f t="shared" si="1"/>
        <v>0</v>
      </c>
      <c r="S22" s="51">
        <f t="shared" si="2"/>
        <v>0</v>
      </c>
      <c r="T22" s="51">
        <f t="shared" si="3"/>
        <v>0</v>
      </c>
      <c r="U22" s="53">
        <f t="shared" si="4"/>
        <v>0</v>
      </c>
      <c r="V22" s="602"/>
      <c r="W22" s="602"/>
      <c r="X22" s="602"/>
      <c r="Y22" s="602"/>
      <c r="Z22" s="918"/>
      <c r="AA22" s="831"/>
      <c r="AB22" s="849"/>
      <c r="AC22" s="119"/>
      <c r="AD22" s="119"/>
      <c r="AE22" s="119"/>
      <c r="AF22" s="119"/>
      <c r="AG22" s="119"/>
      <c r="AH22" s="119"/>
      <c r="AI22" s="119"/>
      <c r="AJ22" s="119"/>
      <c r="AK22" s="119"/>
      <c r="AL22" s="119"/>
      <c r="AM22" s="119"/>
      <c r="AN22" s="119"/>
      <c r="AO22" s="119"/>
      <c r="AP22" s="119"/>
      <c r="AQ22" s="119"/>
    </row>
    <row r="23" spans="1:43" s="120" customFormat="1" ht="36.6" customHeight="1" x14ac:dyDescent="0.25">
      <c r="A23" s="867"/>
      <c r="B23" s="869"/>
      <c r="C23" s="879"/>
      <c r="D23" s="815" t="s">
        <v>156</v>
      </c>
      <c r="E23" s="818" t="s">
        <v>922</v>
      </c>
      <c r="F23" s="826">
        <v>32</v>
      </c>
      <c r="G23" s="818" t="s">
        <v>923</v>
      </c>
      <c r="H23" s="818" t="s">
        <v>629</v>
      </c>
      <c r="I23" s="818">
        <f>+MAX(V25:Y26)</f>
        <v>0</v>
      </c>
      <c r="J23" s="833" t="s">
        <v>894</v>
      </c>
      <c r="K23" s="449">
        <v>0.4</v>
      </c>
      <c r="L23" s="128" t="s">
        <v>22</v>
      </c>
      <c r="M23" s="129">
        <v>0.15</v>
      </c>
      <c r="N23" s="129">
        <v>0.3</v>
      </c>
      <c r="O23" s="129">
        <v>0.6</v>
      </c>
      <c r="P23" s="129">
        <v>1</v>
      </c>
      <c r="Q23" s="6">
        <f t="shared" ref="Q23:Q24" si="51">+SUM(M23:M23)*K23</f>
        <v>0.06</v>
      </c>
      <c r="R23" s="6">
        <f t="shared" ref="R23:R24" si="52">+SUM(N23:N23)*K23</f>
        <v>0.12</v>
      </c>
      <c r="S23" s="6">
        <f t="shared" ref="S23:S24" si="53">+SUM(O23:O23)*K23</f>
        <v>0.24</v>
      </c>
      <c r="T23" s="6">
        <f t="shared" ref="T23:T24" si="54">+SUM(P23:P23)*K23</f>
        <v>0.4</v>
      </c>
      <c r="U23" s="49">
        <f t="shared" ref="U23:U24" si="55">+MAX(Q23:T23)</f>
        <v>0.4</v>
      </c>
      <c r="V23" s="576">
        <f>+Q26</f>
        <v>0</v>
      </c>
      <c r="W23" s="576">
        <f>+R26</f>
        <v>0</v>
      </c>
      <c r="X23" s="576">
        <f>+S26</f>
        <v>0</v>
      </c>
      <c r="Y23" s="576">
        <f>+T26</f>
        <v>0</v>
      </c>
      <c r="Z23" s="918"/>
      <c r="AA23" s="829" t="s">
        <v>929</v>
      </c>
      <c r="AB23" s="849"/>
      <c r="AC23" s="119"/>
      <c r="AD23" s="119"/>
      <c r="AE23" s="119"/>
      <c r="AF23" s="119"/>
      <c r="AG23" s="119"/>
      <c r="AH23" s="119"/>
      <c r="AI23" s="119"/>
      <c r="AJ23" s="119"/>
      <c r="AK23" s="119"/>
      <c r="AL23" s="119"/>
      <c r="AM23" s="119"/>
      <c r="AN23" s="119"/>
      <c r="AO23" s="119"/>
      <c r="AP23" s="119"/>
      <c r="AQ23" s="119"/>
    </row>
    <row r="24" spans="1:43" s="120" customFormat="1" ht="27" customHeight="1" x14ac:dyDescent="0.25">
      <c r="A24" s="867"/>
      <c r="B24" s="869"/>
      <c r="C24" s="879"/>
      <c r="D24" s="816"/>
      <c r="E24" s="819"/>
      <c r="F24" s="827"/>
      <c r="G24" s="819"/>
      <c r="H24" s="819"/>
      <c r="I24" s="819"/>
      <c r="J24" s="834"/>
      <c r="K24" s="450">
        <v>0.4</v>
      </c>
      <c r="L24" s="130" t="s">
        <v>23</v>
      </c>
      <c r="M24" s="131">
        <v>0</v>
      </c>
      <c r="N24" s="131">
        <v>0</v>
      </c>
      <c r="O24" s="131">
        <v>0</v>
      </c>
      <c r="P24" s="131">
        <v>0</v>
      </c>
      <c r="Q24" s="51">
        <f t="shared" si="51"/>
        <v>0</v>
      </c>
      <c r="R24" s="51">
        <f t="shared" si="52"/>
        <v>0</v>
      </c>
      <c r="S24" s="51">
        <f t="shared" si="53"/>
        <v>0</v>
      </c>
      <c r="T24" s="51">
        <f t="shared" si="54"/>
        <v>0</v>
      </c>
      <c r="U24" s="53">
        <f t="shared" si="55"/>
        <v>0</v>
      </c>
      <c r="V24" s="577"/>
      <c r="W24" s="577"/>
      <c r="X24" s="577"/>
      <c r="Y24" s="577"/>
      <c r="Z24" s="918"/>
      <c r="AA24" s="830"/>
      <c r="AB24" s="849"/>
      <c r="AC24" s="119"/>
      <c r="AD24" s="119"/>
      <c r="AE24" s="119"/>
      <c r="AF24" s="119"/>
      <c r="AG24" s="119"/>
      <c r="AH24" s="119"/>
      <c r="AI24" s="119"/>
      <c r="AJ24" s="119"/>
      <c r="AK24" s="119"/>
      <c r="AL24" s="119"/>
      <c r="AM24" s="119"/>
      <c r="AN24" s="119"/>
      <c r="AO24" s="119"/>
      <c r="AP24" s="119"/>
      <c r="AQ24" s="119"/>
    </row>
    <row r="25" spans="1:43" s="120" customFormat="1" ht="33" customHeight="1" x14ac:dyDescent="0.25">
      <c r="A25" s="867"/>
      <c r="B25" s="869"/>
      <c r="C25" s="879"/>
      <c r="D25" s="816"/>
      <c r="E25" s="819"/>
      <c r="F25" s="827"/>
      <c r="G25" s="819"/>
      <c r="H25" s="819"/>
      <c r="I25" s="819"/>
      <c r="J25" s="548" t="s">
        <v>895</v>
      </c>
      <c r="K25" s="449">
        <v>0.6</v>
      </c>
      <c r="L25" s="128" t="s">
        <v>22</v>
      </c>
      <c r="M25" s="129">
        <v>0.15</v>
      </c>
      <c r="N25" s="129">
        <v>0.3</v>
      </c>
      <c r="O25" s="129">
        <v>0.6</v>
      </c>
      <c r="P25" s="129">
        <v>1</v>
      </c>
      <c r="Q25" s="6">
        <f t="shared" si="0"/>
        <v>0.09</v>
      </c>
      <c r="R25" s="6">
        <f t="shared" si="1"/>
        <v>0.18</v>
      </c>
      <c r="S25" s="6">
        <f t="shared" si="2"/>
        <v>0.36</v>
      </c>
      <c r="T25" s="6">
        <f t="shared" si="3"/>
        <v>0.6</v>
      </c>
      <c r="U25" s="49">
        <f t="shared" si="4"/>
        <v>0.6</v>
      </c>
      <c r="V25" s="577"/>
      <c r="W25" s="577"/>
      <c r="X25" s="577"/>
      <c r="Y25" s="577"/>
      <c r="Z25" s="918"/>
      <c r="AA25" s="830"/>
      <c r="AB25" s="849"/>
      <c r="AC25" s="119"/>
      <c r="AD25" s="119"/>
      <c r="AE25" s="119"/>
      <c r="AF25" s="119"/>
      <c r="AG25" s="119"/>
      <c r="AH25" s="119"/>
      <c r="AI25" s="119"/>
      <c r="AJ25" s="119"/>
      <c r="AK25" s="119"/>
      <c r="AL25" s="119"/>
      <c r="AM25" s="119"/>
      <c r="AN25" s="119"/>
      <c r="AO25" s="119"/>
      <c r="AP25" s="119"/>
      <c r="AQ25" s="119"/>
    </row>
    <row r="26" spans="1:43" s="120" customFormat="1" ht="30" customHeight="1" x14ac:dyDescent="0.25">
      <c r="A26" s="867"/>
      <c r="B26" s="869"/>
      <c r="C26" s="879"/>
      <c r="D26" s="817"/>
      <c r="E26" s="820"/>
      <c r="F26" s="843"/>
      <c r="G26" s="820"/>
      <c r="H26" s="820"/>
      <c r="I26" s="820"/>
      <c r="J26" s="548"/>
      <c r="K26" s="450">
        <v>0.6</v>
      </c>
      <c r="L26" s="130" t="s">
        <v>23</v>
      </c>
      <c r="M26" s="131">
        <v>0</v>
      </c>
      <c r="N26" s="131">
        <v>0</v>
      </c>
      <c r="O26" s="131">
        <v>0</v>
      </c>
      <c r="P26" s="131">
        <v>0</v>
      </c>
      <c r="Q26" s="51">
        <f t="shared" si="0"/>
        <v>0</v>
      </c>
      <c r="R26" s="51">
        <f t="shared" si="1"/>
        <v>0</v>
      </c>
      <c r="S26" s="51">
        <f t="shared" si="2"/>
        <v>0</v>
      </c>
      <c r="T26" s="51">
        <f t="shared" si="3"/>
        <v>0</v>
      </c>
      <c r="U26" s="53">
        <f t="shared" si="4"/>
        <v>0</v>
      </c>
      <c r="V26" s="602"/>
      <c r="W26" s="602"/>
      <c r="X26" s="602"/>
      <c r="Y26" s="602"/>
      <c r="Z26" s="919"/>
      <c r="AA26" s="831"/>
      <c r="AB26" s="849"/>
      <c r="AC26" s="119"/>
      <c r="AD26" s="119"/>
      <c r="AE26" s="119"/>
      <c r="AF26" s="119"/>
      <c r="AG26" s="119"/>
      <c r="AH26" s="119"/>
      <c r="AI26" s="119"/>
      <c r="AJ26" s="119"/>
      <c r="AK26" s="119"/>
      <c r="AL26" s="119"/>
      <c r="AM26" s="119"/>
      <c r="AN26" s="119"/>
      <c r="AO26" s="119"/>
      <c r="AP26" s="119"/>
      <c r="AQ26" s="119"/>
    </row>
    <row r="27" spans="1:43" s="120" customFormat="1" ht="54" customHeight="1" x14ac:dyDescent="0.25">
      <c r="A27" s="867"/>
      <c r="B27" s="869"/>
      <c r="C27" s="879"/>
      <c r="D27" s="815" t="s">
        <v>157</v>
      </c>
      <c r="E27" s="828" t="s">
        <v>1052</v>
      </c>
      <c r="F27" s="832">
        <v>33</v>
      </c>
      <c r="G27" s="828" t="s">
        <v>630</v>
      </c>
      <c r="H27" s="828" t="s">
        <v>620</v>
      </c>
      <c r="I27" s="818">
        <f>+MAX(W33:Y34)</f>
        <v>0</v>
      </c>
      <c r="J27" s="548" t="s">
        <v>924</v>
      </c>
      <c r="K27" s="449">
        <v>0.2</v>
      </c>
      <c r="L27" s="128" t="s">
        <v>22</v>
      </c>
      <c r="M27" s="129">
        <v>0.4</v>
      </c>
      <c r="N27" s="129">
        <v>1</v>
      </c>
      <c r="O27" s="129">
        <v>1</v>
      </c>
      <c r="P27" s="129">
        <v>1</v>
      </c>
      <c r="Q27" s="6">
        <f t="shared" ref="Q27" si="56">+SUM(M27:M27)*K27</f>
        <v>8.0000000000000016E-2</v>
      </c>
      <c r="R27" s="6">
        <f t="shared" ref="R27" si="57">+SUM(N27:N27)*K27</f>
        <v>0.2</v>
      </c>
      <c r="S27" s="6">
        <f t="shared" ref="S27" si="58">+SUM(O27:O27)*K27</f>
        <v>0.2</v>
      </c>
      <c r="T27" s="6">
        <f t="shared" ref="T27" si="59">+SUM(P27:P27)*K27</f>
        <v>0.2</v>
      </c>
      <c r="U27" s="49">
        <f t="shared" ref="U27" si="60">+MAX(Q27:T27)</f>
        <v>0.2</v>
      </c>
      <c r="V27" s="576">
        <v>0</v>
      </c>
      <c r="W27" s="576">
        <v>0</v>
      </c>
      <c r="X27" s="576">
        <v>0</v>
      </c>
      <c r="Y27" s="576">
        <v>0</v>
      </c>
      <c r="Z27" s="829" t="s">
        <v>1119</v>
      </c>
      <c r="AA27" s="829" t="s">
        <v>929</v>
      </c>
      <c r="AB27" s="849"/>
      <c r="AC27" s="119"/>
      <c r="AD27" s="119"/>
      <c r="AE27" s="119"/>
      <c r="AF27" s="119"/>
      <c r="AG27" s="119"/>
      <c r="AH27" s="119"/>
      <c r="AI27" s="119"/>
      <c r="AJ27" s="119"/>
      <c r="AK27" s="119"/>
      <c r="AL27" s="119"/>
      <c r="AM27" s="119"/>
      <c r="AN27" s="119"/>
      <c r="AO27" s="119"/>
      <c r="AP27" s="119"/>
      <c r="AQ27" s="119"/>
    </row>
    <row r="28" spans="1:43" s="120" customFormat="1" ht="52.15" customHeight="1" x14ac:dyDescent="0.25">
      <c r="A28" s="867"/>
      <c r="B28" s="869"/>
      <c r="C28" s="879"/>
      <c r="D28" s="816"/>
      <c r="E28" s="828"/>
      <c r="F28" s="832"/>
      <c r="G28" s="828"/>
      <c r="H28" s="828"/>
      <c r="I28" s="819"/>
      <c r="J28" s="548"/>
      <c r="K28" s="450">
        <v>0.2</v>
      </c>
      <c r="L28" s="130" t="s">
        <v>23</v>
      </c>
      <c r="M28" s="131">
        <v>0</v>
      </c>
      <c r="N28" s="131">
        <v>0</v>
      </c>
      <c r="O28" s="131">
        <v>0</v>
      </c>
      <c r="P28" s="131">
        <v>0</v>
      </c>
      <c r="Q28" s="51">
        <f t="shared" ref="Q28:Q29" si="61">+SUM(M28:M28)*K28</f>
        <v>0</v>
      </c>
      <c r="R28" s="51">
        <f t="shared" ref="R28:R29" si="62">+SUM(N28:N28)*K28</f>
        <v>0</v>
      </c>
      <c r="S28" s="51">
        <f t="shared" ref="S28:S29" si="63">+SUM(O28:O28)*K28</f>
        <v>0</v>
      </c>
      <c r="T28" s="51">
        <f t="shared" ref="T28:T29" si="64">+SUM(P28:P28)*K28</f>
        <v>0</v>
      </c>
      <c r="U28" s="53">
        <f t="shared" ref="U28:U32" si="65">+MAX(Q28:T28)</f>
        <v>0</v>
      </c>
      <c r="V28" s="602"/>
      <c r="W28" s="602"/>
      <c r="X28" s="602"/>
      <c r="Y28" s="602"/>
      <c r="Z28" s="830"/>
      <c r="AA28" s="830"/>
      <c r="AB28" s="849"/>
      <c r="AC28" s="119"/>
      <c r="AD28" s="119"/>
      <c r="AE28" s="119"/>
      <c r="AF28" s="119"/>
      <c r="AG28" s="119"/>
      <c r="AH28" s="119"/>
      <c r="AI28" s="119"/>
      <c r="AJ28" s="119"/>
      <c r="AK28" s="119"/>
      <c r="AL28" s="119"/>
      <c r="AM28" s="119"/>
      <c r="AN28" s="119"/>
      <c r="AO28" s="119"/>
      <c r="AP28" s="119"/>
      <c r="AQ28" s="119"/>
    </row>
    <row r="29" spans="1:43" s="120" customFormat="1" ht="31.15" customHeight="1" x14ac:dyDescent="0.25">
      <c r="A29" s="867"/>
      <c r="B29" s="869"/>
      <c r="C29" s="879"/>
      <c r="D29" s="816"/>
      <c r="E29" s="828"/>
      <c r="F29" s="832"/>
      <c r="G29" s="828"/>
      <c r="H29" s="828"/>
      <c r="I29" s="819"/>
      <c r="J29" s="833" t="s">
        <v>925</v>
      </c>
      <c r="K29" s="449">
        <v>0.3</v>
      </c>
      <c r="L29" s="128" t="s">
        <v>22</v>
      </c>
      <c r="M29" s="129">
        <v>0.4</v>
      </c>
      <c r="N29" s="129">
        <v>1</v>
      </c>
      <c r="O29" s="129">
        <v>1</v>
      </c>
      <c r="P29" s="129">
        <v>1</v>
      </c>
      <c r="Q29" s="6">
        <f t="shared" si="61"/>
        <v>0.12</v>
      </c>
      <c r="R29" s="6">
        <f t="shared" si="62"/>
        <v>0.3</v>
      </c>
      <c r="S29" s="6">
        <f t="shared" si="63"/>
        <v>0.3</v>
      </c>
      <c r="T29" s="6">
        <f t="shared" si="64"/>
        <v>0.3</v>
      </c>
      <c r="U29" s="459">
        <f t="shared" si="65"/>
        <v>0.3</v>
      </c>
      <c r="V29" s="576">
        <v>0</v>
      </c>
      <c r="W29" s="576">
        <v>0</v>
      </c>
      <c r="X29" s="576">
        <v>0</v>
      </c>
      <c r="Y29" s="576">
        <f>+T34</f>
        <v>0</v>
      </c>
      <c r="Z29" s="830"/>
      <c r="AA29" s="829" t="s">
        <v>217</v>
      </c>
      <c r="AB29" s="849"/>
      <c r="AC29" s="119"/>
      <c r="AD29" s="119"/>
      <c r="AE29" s="119"/>
      <c r="AF29" s="119"/>
      <c r="AG29" s="119"/>
      <c r="AH29" s="119"/>
      <c r="AI29" s="119"/>
      <c r="AJ29" s="119"/>
      <c r="AK29" s="119"/>
      <c r="AL29" s="119"/>
      <c r="AM29" s="119"/>
      <c r="AN29" s="119"/>
      <c r="AO29" s="119"/>
      <c r="AP29" s="119"/>
      <c r="AQ29" s="119"/>
    </row>
    <row r="30" spans="1:43" s="120" customFormat="1" ht="30.6" customHeight="1" x14ac:dyDescent="0.25">
      <c r="A30" s="867"/>
      <c r="B30" s="869"/>
      <c r="C30" s="879"/>
      <c r="D30" s="816"/>
      <c r="E30" s="828"/>
      <c r="F30" s="832"/>
      <c r="G30" s="828"/>
      <c r="H30" s="828"/>
      <c r="I30" s="819"/>
      <c r="J30" s="834"/>
      <c r="K30" s="450">
        <v>0.3</v>
      </c>
      <c r="L30" s="130" t="s">
        <v>23</v>
      </c>
      <c r="M30" s="131">
        <v>0</v>
      </c>
      <c r="N30" s="131">
        <v>0</v>
      </c>
      <c r="O30" s="131">
        <v>0</v>
      </c>
      <c r="P30" s="131">
        <v>0</v>
      </c>
      <c r="Q30" s="51">
        <f t="shared" ref="Q30:Q31" si="66">+SUM(M30:M30)*K30</f>
        <v>0</v>
      </c>
      <c r="R30" s="51">
        <f t="shared" ref="R30:R31" si="67">+SUM(N30:N30)*K30</f>
        <v>0</v>
      </c>
      <c r="S30" s="51">
        <f t="shared" ref="S30:S31" si="68">+SUM(O30:O30)*K30</f>
        <v>0</v>
      </c>
      <c r="T30" s="51">
        <f t="shared" ref="T30:T31" si="69">+SUM(P30:P30)*K30</f>
        <v>0</v>
      </c>
      <c r="U30" s="51">
        <f t="shared" si="65"/>
        <v>0</v>
      </c>
      <c r="V30" s="577"/>
      <c r="W30" s="577"/>
      <c r="X30" s="577"/>
      <c r="Y30" s="577"/>
      <c r="Z30" s="830"/>
      <c r="AA30" s="830"/>
      <c r="AB30" s="849"/>
      <c r="AC30" s="119"/>
      <c r="AD30" s="119"/>
      <c r="AE30" s="119"/>
      <c r="AF30" s="119"/>
      <c r="AG30" s="119"/>
      <c r="AH30" s="119"/>
      <c r="AI30" s="119"/>
      <c r="AJ30" s="119"/>
      <c r="AK30" s="119"/>
      <c r="AL30" s="119"/>
      <c r="AM30" s="119"/>
      <c r="AN30" s="119"/>
      <c r="AO30" s="119"/>
      <c r="AP30" s="119"/>
      <c r="AQ30" s="119"/>
    </row>
    <row r="31" spans="1:43" s="120" customFormat="1" ht="27.6" customHeight="1" x14ac:dyDescent="0.25">
      <c r="A31" s="867"/>
      <c r="B31" s="869"/>
      <c r="C31" s="879"/>
      <c r="D31" s="816"/>
      <c r="E31" s="828"/>
      <c r="F31" s="832"/>
      <c r="G31" s="828"/>
      <c r="H31" s="828"/>
      <c r="I31" s="819"/>
      <c r="J31" s="833" t="s">
        <v>930</v>
      </c>
      <c r="K31" s="449">
        <v>0.3</v>
      </c>
      <c r="L31" s="128" t="s">
        <v>22</v>
      </c>
      <c r="M31" s="129">
        <v>0.1</v>
      </c>
      <c r="N31" s="129">
        <v>0.5</v>
      </c>
      <c r="O31" s="129">
        <v>1</v>
      </c>
      <c r="P31" s="129">
        <v>1</v>
      </c>
      <c r="Q31" s="6">
        <f t="shared" si="66"/>
        <v>0.03</v>
      </c>
      <c r="R31" s="6">
        <f t="shared" si="67"/>
        <v>0.15</v>
      </c>
      <c r="S31" s="6">
        <f t="shared" si="68"/>
        <v>0.3</v>
      </c>
      <c r="T31" s="6">
        <f t="shared" si="69"/>
        <v>0.3</v>
      </c>
      <c r="U31" s="6">
        <f t="shared" si="65"/>
        <v>0.3</v>
      </c>
      <c r="V31" s="577"/>
      <c r="W31" s="577"/>
      <c r="X31" s="577"/>
      <c r="Y31" s="577"/>
      <c r="Z31" s="830"/>
      <c r="AA31" s="830"/>
      <c r="AB31" s="849"/>
      <c r="AC31" s="119"/>
      <c r="AD31" s="119"/>
      <c r="AE31" s="119"/>
      <c r="AF31" s="119"/>
      <c r="AG31" s="119"/>
      <c r="AH31" s="119"/>
      <c r="AI31" s="119"/>
      <c r="AJ31" s="119"/>
      <c r="AK31" s="119"/>
      <c r="AL31" s="119"/>
      <c r="AM31" s="119"/>
      <c r="AN31" s="119"/>
      <c r="AO31" s="119"/>
      <c r="AP31" s="119"/>
      <c r="AQ31" s="119"/>
    </row>
    <row r="32" spans="1:43" s="120" customFormat="1" ht="19.149999999999999" customHeight="1" x14ac:dyDescent="0.25">
      <c r="A32" s="867"/>
      <c r="B32" s="869"/>
      <c r="C32" s="879"/>
      <c r="D32" s="816"/>
      <c r="E32" s="828"/>
      <c r="F32" s="832"/>
      <c r="G32" s="828"/>
      <c r="H32" s="828"/>
      <c r="I32" s="819"/>
      <c r="J32" s="834"/>
      <c r="K32" s="450">
        <v>0.3</v>
      </c>
      <c r="L32" s="130" t="s">
        <v>23</v>
      </c>
      <c r="M32" s="131">
        <v>0</v>
      </c>
      <c r="N32" s="131">
        <v>0</v>
      </c>
      <c r="O32" s="131">
        <v>0</v>
      </c>
      <c r="P32" s="131">
        <v>0</v>
      </c>
      <c r="Q32" s="51">
        <f t="shared" ref="Q32" si="70">+SUM(M32:M32)*K32</f>
        <v>0</v>
      </c>
      <c r="R32" s="51">
        <f t="shared" ref="R32" si="71">+SUM(N32:N32)*K32</f>
        <v>0</v>
      </c>
      <c r="S32" s="51">
        <f t="shared" ref="S32" si="72">+SUM(O32:O32)*K32</f>
        <v>0</v>
      </c>
      <c r="T32" s="51">
        <f t="shared" ref="T32" si="73">+SUM(P32:P32)*K32</f>
        <v>0</v>
      </c>
      <c r="U32" s="51">
        <f t="shared" si="65"/>
        <v>0</v>
      </c>
      <c r="V32" s="577"/>
      <c r="W32" s="577"/>
      <c r="X32" s="577"/>
      <c r="Y32" s="577"/>
      <c r="Z32" s="830"/>
      <c r="AA32" s="830"/>
      <c r="AB32" s="849"/>
      <c r="AC32" s="119"/>
      <c r="AD32" s="119"/>
      <c r="AE32" s="119"/>
      <c r="AF32" s="119"/>
      <c r="AG32" s="119"/>
      <c r="AH32" s="119"/>
      <c r="AI32" s="119"/>
      <c r="AJ32" s="119"/>
      <c r="AK32" s="119"/>
      <c r="AL32" s="119"/>
      <c r="AM32" s="119"/>
      <c r="AN32" s="119"/>
      <c r="AO32" s="119"/>
      <c r="AP32" s="119"/>
      <c r="AQ32" s="119"/>
    </row>
    <row r="33" spans="1:43" s="120" customFormat="1" ht="26.45" customHeight="1" x14ac:dyDescent="0.25">
      <c r="A33" s="867"/>
      <c r="B33" s="869"/>
      <c r="C33" s="879"/>
      <c r="D33" s="816"/>
      <c r="E33" s="828"/>
      <c r="F33" s="832"/>
      <c r="G33" s="828"/>
      <c r="H33" s="828"/>
      <c r="I33" s="819"/>
      <c r="J33" s="833" t="s">
        <v>1041</v>
      </c>
      <c r="K33" s="449">
        <v>0.2</v>
      </c>
      <c r="L33" s="128" t="s">
        <v>22</v>
      </c>
      <c r="M33" s="129">
        <v>0</v>
      </c>
      <c r="N33" s="129">
        <v>0</v>
      </c>
      <c r="O33" s="129">
        <v>0.5</v>
      </c>
      <c r="P33" s="129">
        <v>1</v>
      </c>
      <c r="Q33" s="6">
        <f t="shared" si="0"/>
        <v>0</v>
      </c>
      <c r="R33" s="6">
        <f t="shared" si="1"/>
        <v>0</v>
      </c>
      <c r="S33" s="6">
        <f t="shared" si="2"/>
        <v>0.1</v>
      </c>
      <c r="T33" s="6">
        <f t="shared" si="3"/>
        <v>0.2</v>
      </c>
      <c r="U33" s="49">
        <f t="shared" si="4"/>
        <v>0.2</v>
      </c>
      <c r="V33" s="577"/>
      <c r="W33" s="577"/>
      <c r="X33" s="577"/>
      <c r="Y33" s="577"/>
      <c r="Z33" s="830"/>
      <c r="AA33" s="830"/>
      <c r="AB33" s="849"/>
      <c r="AC33" s="119"/>
      <c r="AD33" s="119"/>
      <c r="AE33" s="119"/>
      <c r="AF33" s="119"/>
      <c r="AG33" s="119"/>
      <c r="AH33" s="119"/>
      <c r="AI33" s="119"/>
      <c r="AJ33" s="119"/>
      <c r="AK33" s="119"/>
      <c r="AL33" s="119"/>
      <c r="AM33" s="119"/>
      <c r="AN33" s="119"/>
      <c r="AO33" s="119"/>
      <c r="AP33" s="119"/>
      <c r="AQ33" s="119"/>
    </row>
    <row r="34" spans="1:43" s="120" customFormat="1" ht="22.9" customHeight="1" x14ac:dyDescent="0.25">
      <c r="A34" s="867"/>
      <c r="B34" s="869"/>
      <c r="C34" s="879"/>
      <c r="D34" s="816"/>
      <c r="E34" s="828"/>
      <c r="F34" s="832"/>
      <c r="G34" s="828"/>
      <c r="H34" s="828"/>
      <c r="I34" s="820"/>
      <c r="J34" s="834"/>
      <c r="K34" s="450">
        <v>0.2</v>
      </c>
      <c r="L34" s="130" t="s">
        <v>23</v>
      </c>
      <c r="M34" s="131">
        <v>0</v>
      </c>
      <c r="N34" s="131">
        <v>0</v>
      </c>
      <c r="O34" s="131">
        <v>0</v>
      </c>
      <c r="P34" s="131">
        <v>0</v>
      </c>
      <c r="Q34" s="51">
        <f t="shared" si="0"/>
        <v>0</v>
      </c>
      <c r="R34" s="51">
        <f t="shared" si="1"/>
        <v>0</v>
      </c>
      <c r="S34" s="51">
        <f t="shared" si="2"/>
        <v>0</v>
      </c>
      <c r="T34" s="51">
        <f t="shared" si="3"/>
        <v>0</v>
      </c>
      <c r="U34" s="53">
        <f t="shared" si="4"/>
        <v>0</v>
      </c>
      <c r="V34" s="602"/>
      <c r="W34" s="602"/>
      <c r="X34" s="602"/>
      <c r="Y34" s="602"/>
      <c r="Z34" s="830"/>
      <c r="AA34" s="831"/>
      <c r="AB34" s="849"/>
      <c r="AC34" s="119"/>
      <c r="AD34" s="119"/>
      <c r="AE34" s="119"/>
      <c r="AF34" s="119"/>
      <c r="AG34" s="119"/>
      <c r="AH34" s="119"/>
      <c r="AI34" s="119"/>
      <c r="AJ34" s="119"/>
      <c r="AK34" s="119"/>
      <c r="AL34" s="119"/>
      <c r="AM34" s="119"/>
      <c r="AN34" s="119"/>
      <c r="AO34" s="119"/>
      <c r="AP34" s="119"/>
      <c r="AQ34" s="119"/>
    </row>
    <row r="35" spans="1:43" s="120" customFormat="1" ht="29.45" customHeight="1" x14ac:dyDescent="0.25">
      <c r="A35" s="867"/>
      <c r="B35" s="869"/>
      <c r="C35" s="879"/>
      <c r="D35" s="816"/>
      <c r="E35" s="838" t="s">
        <v>1078</v>
      </c>
      <c r="F35" s="881">
        <v>34</v>
      </c>
      <c r="G35" s="838" t="s">
        <v>1079</v>
      </c>
      <c r="H35" s="842" t="s">
        <v>1081</v>
      </c>
      <c r="I35" s="842">
        <f>+MAX(V35:Y36)</f>
        <v>0</v>
      </c>
      <c r="J35" s="841" t="s">
        <v>894</v>
      </c>
      <c r="K35" s="449">
        <v>0.4</v>
      </c>
      <c r="L35" s="128" t="s">
        <v>22</v>
      </c>
      <c r="M35" s="129">
        <v>0.1</v>
      </c>
      <c r="N35" s="129">
        <v>0.5</v>
      </c>
      <c r="O35" s="129">
        <v>0.75</v>
      </c>
      <c r="P35" s="129">
        <v>1</v>
      </c>
      <c r="Q35" s="6">
        <f t="shared" ref="Q35" si="74">+SUM(M35:M35)*K35</f>
        <v>4.0000000000000008E-2</v>
      </c>
      <c r="R35" s="6">
        <f t="shared" ref="R35:R36" si="75">+SUM(N35:N35)*K35</f>
        <v>0.2</v>
      </c>
      <c r="S35" s="6">
        <f t="shared" si="2"/>
        <v>0.30000000000000004</v>
      </c>
      <c r="T35" s="6">
        <f t="shared" si="3"/>
        <v>0.4</v>
      </c>
      <c r="U35" s="6">
        <f t="shared" si="4"/>
        <v>0.4</v>
      </c>
      <c r="V35" s="576">
        <v>0</v>
      </c>
      <c r="W35" s="576">
        <v>0</v>
      </c>
      <c r="X35" s="576">
        <v>0</v>
      </c>
      <c r="Y35" s="576">
        <v>0</v>
      </c>
      <c r="Z35" s="829" t="s">
        <v>928</v>
      </c>
      <c r="AA35" s="829" t="s">
        <v>929</v>
      </c>
      <c r="AB35" s="849"/>
      <c r="AC35" s="119"/>
      <c r="AD35" s="119"/>
      <c r="AE35" s="119"/>
      <c r="AF35" s="119"/>
      <c r="AG35" s="119"/>
      <c r="AH35" s="119"/>
      <c r="AI35" s="119"/>
      <c r="AJ35" s="119"/>
      <c r="AK35" s="119"/>
      <c r="AL35" s="119"/>
      <c r="AM35" s="119"/>
      <c r="AN35" s="119"/>
      <c r="AO35" s="119"/>
      <c r="AP35" s="119"/>
      <c r="AQ35" s="119"/>
    </row>
    <row r="36" spans="1:43" s="120" customFormat="1" ht="37.9" customHeight="1" x14ac:dyDescent="0.25">
      <c r="A36" s="867"/>
      <c r="B36" s="869"/>
      <c r="C36" s="879"/>
      <c r="D36" s="816"/>
      <c r="E36" s="839"/>
      <c r="F36" s="882"/>
      <c r="G36" s="839"/>
      <c r="H36" s="842"/>
      <c r="I36" s="842"/>
      <c r="J36" s="841"/>
      <c r="K36" s="450">
        <v>0.4</v>
      </c>
      <c r="L36" s="130" t="s">
        <v>23</v>
      </c>
      <c r="M36" s="131">
        <v>0</v>
      </c>
      <c r="N36" s="131">
        <v>0</v>
      </c>
      <c r="O36" s="131">
        <v>0</v>
      </c>
      <c r="P36" s="131">
        <v>0</v>
      </c>
      <c r="Q36" s="51">
        <f t="shared" ref="Q36" si="76">+SUM(M36:M36)*K36</f>
        <v>0</v>
      </c>
      <c r="R36" s="51">
        <f t="shared" si="75"/>
        <v>0</v>
      </c>
      <c r="S36" s="51">
        <f t="shared" si="2"/>
        <v>0</v>
      </c>
      <c r="T36" s="51">
        <f t="shared" si="3"/>
        <v>0</v>
      </c>
      <c r="U36" s="51">
        <f t="shared" si="4"/>
        <v>0</v>
      </c>
      <c r="V36" s="577"/>
      <c r="W36" s="577"/>
      <c r="X36" s="577"/>
      <c r="Y36" s="577"/>
      <c r="Z36" s="830"/>
      <c r="AA36" s="830"/>
      <c r="AB36" s="849"/>
      <c r="AC36" s="119"/>
      <c r="AD36" s="119"/>
      <c r="AE36" s="119"/>
      <c r="AF36" s="119"/>
      <c r="AG36" s="119"/>
      <c r="AH36" s="119"/>
      <c r="AI36" s="119"/>
      <c r="AJ36" s="119"/>
      <c r="AK36" s="119"/>
      <c r="AL36" s="119"/>
      <c r="AM36" s="119"/>
      <c r="AN36" s="119"/>
      <c r="AO36" s="119"/>
      <c r="AP36" s="119"/>
      <c r="AQ36" s="119"/>
    </row>
    <row r="37" spans="1:43" s="120" customFormat="1" ht="42.6" customHeight="1" x14ac:dyDescent="0.25">
      <c r="A37" s="867"/>
      <c r="B37" s="869"/>
      <c r="C37" s="879"/>
      <c r="D37" s="816"/>
      <c r="E37" s="839"/>
      <c r="F37" s="882"/>
      <c r="G37" s="839"/>
      <c r="H37" s="842" t="s">
        <v>1082</v>
      </c>
      <c r="I37" s="842">
        <f>+MAX(V37:Y38)</f>
        <v>0</v>
      </c>
      <c r="J37" s="841" t="s">
        <v>1077</v>
      </c>
      <c r="K37" s="449">
        <v>0.6</v>
      </c>
      <c r="L37" s="128" t="s">
        <v>22</v>
      </c>
      <c r="M37" s="129">
        <v>0</v>
      </c>
      <c r="N37" s="129">
        <v>0</v>
      </c>
      <c r="O37" s="129">
        <v>0.5</v>
      </c>
      <c r="P37" s="129">
        <v>1</v>
      </c>
      <c r="Q37" s="6">
        <f t="shared" ref="Q37:Q38" si="77">+SUM(M37:M37)*K37</f>
        <v>0</v>
      </c>
      <c r="R37" s="6">
        <f t="shared" ref="R37:R38" si="78">+SUM(N37:N37)*K37</f>
        <v>0</v>
      </c>
      <c r="S37" s="6">
        <f t="shared" ref="S37:S38" si="79">+SUM(O37:O37)*K37</f>
        <v>0.3</v>
      </c>
      <c r="T37" s="6">
        <f t="shared" ref="T37:T38" si="80">+SUM(P37:P37)*K37</f>
        <v>0.6</v>
      </c>
      <c r="U37" s="49">
        <f t="shared" ref="U37:U38" si="81">+MAX(Q37:T37)</f>
        <v>0.6</v>
      </c>
      <c r="V37" s="577"/>
      <c r="W37" s="577"/>
      <c r="X37" s="577"/>
      <c r="Y37" s="577"/>
      <c r="Z37" s="830"/>
      <c r="AA37" s="830"/>
      <c r="AB37" s="849"/>
      <c r="AC37" s="119"/>
      <c r="AD37" s="119"/>
      <c r="AE37" s="119"/>
      <c r="AF37" s="119"/>
      <c r="AG37" s="119"/>
      <c r="AH37" s="119"/>
      <c r="AI37" s="119"/>
      <c r="AJ37" s="119"/>
      <c r="AK37" s="119"/>
      <c r="AL37" s="119"/>
      <c r="AM37" s="119"/>
      <c r="AN37" s="119"/>
      <c r="AO37" s="119"/>
      <c r="AP37" s="119"/>
      <c r="AQ37" s="119"/>
    </row>
    <row r="38" spans="1:43" s="120" customFormat="1" ht="42" customHeight="1" x14ac:dyDescent="0.25">
      <c r="A38" s="867"/>
      <c r="B38" s="869"/>
      <c r="C38" s="880"/>
      <c r="D38" s="817"/>
      <c r="E38" s="840"/>
      <c r="F38" s="883"/>
      <c r="G38" s="840"/>
      <c r="H38" s="842"/>
      <c r="I38" s="842"/>
      <c r="J38" s="841"/>
      <c r="K38" s="450">
        <v>0.6</v>
      </c>
      <c r="L38" s="130" t="s">
        <v>23</v>
      </c>
      <c r="M38" s="131">
        <v>0</v>
      </c>
      <c r="N38" s="131">
        <v>0</v>
      </c>
      <c r="O38" s="131">
        <v>0</v>
      </c>
      <c r="P38" s="131">
        <v>0</v>
      </c>
      <c r="Q38" s="51">
        <f t="shared" si="77"/>
        <v>0</v>
      </c>
      <c r="R38" s="51">
        <f t="shared" si="78"/>
        <v>0</v>
      </c>
      <c r="S38" s="51">
        <f t="shared" si="79"/>
        <v>0</v>
      </c>
      <c r="T38" s="51">
        <f t="shared" si="80"/>
        <v>0</v>
      </c>
      <c r="U38" s="53">
        <f t="shared" si="81"/>
        <v>0</v>
      </c>
      <c r="V38" s="602"/>
      <c r="W38" s="602"/>
      <c r="X38" s="602"/>
      <c r="Y38" s="602"/>
      <c r="Z38" s="831"/>
      <c r="AA38" s="830"/>
      <c r="AB38" s="849"/>
      <c r="AC38" s="119"/>
      <c r="AD38" s="119"/>
      <c r="AE38" s="119"/>
      <c r="AF38" s="119"/>
      <c r="AG38" s="119"/>
      <c r="AH38" s="119"/>
      <c r="AI38" s="119"/>
      <c r="AJ38" s="119"/>
      <c r="AK38" s="119"/>
      <c r="AL38" s="119"/>
      <c r="AM38" s="119"/>
      <c r="AN38" s="119"/>
      <c r="AO38" s="119"/>
      <c r="AP38" s="119"/>
      <c r="AQ38" s="119"/>
    </row>
    <row r="39" spans="1:43" s="120" customFormat="1" ht="45" customHeight="1" x14ac:dyDescent="0.25">
      <c r="A39" s="867"/>
      <c r="B39" s="869"/>
      <c r="C39" s="873" t="s">
        <v>158</v>
      </c>
      <c r="D39" s="864" t="s">
        <v>159</v>
      </c>
      <c r="E39" s="828" t="s">
        <v>931</v>
      </c>
      <c r="F39" s="832">
        <v>35</v>
      </c>
      <c r="G39" s="828" t="s">
        <v>932</v>
      </c>
      <c r="H39" s="818" t="s">
        <v>1080</v>
      </c>
      <c r="I39" s="828">
        <v>0</v>
      </c>
      <c r="J39" s="837" t="s">
        <v>933</v>
      </c>
      <c r="K39" s="449">
        <v>1</v>
      </c>
      <c r="L39" s="128" t="s">
        <v>22</v>
      </c>
      <c r="M39" s="129">
        <v>0.1</v>
      </c>
      <c r="N39" s="129">
        <v>0.4</v>
      </c>
      <c r="O39" s="129">
        <v>0.8</v>
      </c>
      <c r="P39" s="129">
        <v>1</v>
      </c>
      <c r="Q39" s="6">
        <f t="shared" si="0"/>
        <v>0.1</v>
      </c>
      <c r="R39" s="6">
        <f t="shared" si="1"/>
        <v>0.4</v>
      </c>
      <c r="S39" s="6">
        <f t="shared" si="2"/>
        <v>0.8</v>
      </c>
      <c r="T39" s="6">
        <f t="shared" si="3"/>
        <v>1</v>
      </c>
      <c r="U39" s="49">
        <f t="shared" si="4"/>
        <v>1</v>
      </c>
      <c r="V39" s="576">
        <f>+Q40</f>
        <v>0</v>
      </c>
      <c r="W39" s="576">
        <f>+R40</f>
        <v>0</v>
      </c>
      <c r="X39" s="576">
        <f>+S40</f>
        <v>0</v>
      </c>
      <c r="Y39" s="576">
        <f>+T40</f>
        <v>0</v>
      </c>
      <c r="Z39" s="854" t="s">
        <v>941</v>
      </c>
      <c r="AA39" s="829" t="s">
        <v>934</v>
      </c>
      <c r="AB39" s="849"/>
      <c r="AC39" s="119"/>
      <c r="AD39" s="119"/>
      <c r="AE39" s="119"/>
      <c r="AF39" s="119"/>
      <c r="AG39" s="119"/>
      <c r="AH39" s="119"/>
      <c r="AI39" s="119"/>
      <c r="AJ39" s="119"/>
      <c r="AK39" s="119"/>
      <c r="AL39" s="119"/>
      <c r="AM39" s="119"/>
      <c r="AN39" s="119"/>
      <c r="AO39" s="119"/>
      <c r="AP39" s="119"/>
      <c r="AQ39" s="119"/>
    </row>
    <row r="40" spans="1:43" s="120" customFormat="1" ht="45.6" customHeight="1" x14ac:dyDescent="0.25">
      <c r="A40" s="867"/>
      <c r="B40" s="869"/>
      <c r="C40" s="873"/>
      <c r="D40" s="864"/>
      <c r="E40" s="828"/>
      <c r="F40" s="832"/>
      <c r="G40" s="828"/>
      <c r="H40" s="820"/>
      <c r="I40" s="828"/>
      <c r="J40" s="837"/>
      <c r="K40" s="450">
        <v>1</v>
      </c>
      <c r="L40" s="130" t="s">
        <v>23</v>
      </c>
      <c r="M40" s="131">
        <v>0</v>
      </c>
      <c r="N40" s="131">
        <v>0</v>
      </c>
      <c r="O40" s="131">
        <v>0</v>
      </c>
      <c r="P40" s="131">
        <v>0</v>
      </c>
      <c r="Q40" s="51">
        <f t="shared" si="0"/>
        <v>0</v>
      </c>
      <c r="R40" s="51">
        <f t="shared" si="1"/>
        <v>0</v>
      </c>
      <c r="S40" s="51">
        <f t="shared" si="2"/>
        <v>0</v>
      </c>
      <c r="T40" s="51">
        <f t="shared" si="3"/>
        <v>0</v>
      </c>
      <c r="U40" s="53">
        <f t="shared" si="4"/>
        <v>0</v>
      </c>
      <c r="V40" s="577"/>
      <c r="W40" s="577"/>
      <c r="X40" s="577"/>
      <c r="Y40" s="577"/>
      <c r="Z40" s="854"/>
      <c r="AA40" s="830"/>
      <c r="AB40" s="849"/>
      <c r="AC40" s="119"/>
      <c r="AD40" s="119"/>
      <c r="AE40" s="119"/>
      <c r="AF40" s="119"/>
      <c r="AG40" s="119"/>
      <c r="AH40" s="119"/>
      <c r="AI40" s="119"/>
      <c r="AJ40" s="119"/>
      <c r="AK40" s="119"/>
      <c r="AL40" s="119"/>
      <c r="AM40" s="119"/>
      <c r="AN40" s="119"/>
      <c r="AO40" s="119"/>
      <c r="AP40" s="119"/>
      <c r="AQ40" s="119"/>
    </row>
    <row r="41" spans="1:43" s="120" customFormat="1" ht="34.9" customHeight="1" x14ac:dyDescent="0.25">
      <c r="A41" s="867"/>
      <c r="B41" s="869"/>
      <c r="C41" s="873"/>
      <c r="D41" s="818" t="s">
        <v>162</v>
      </c>
      <c r="E41" s="815" t="s">
        <v>1042</v>
      </c>
      <c r="F41" s="835">
        <v>36</v>
      </c>
      <c r="G41" s="818" t="s">
        <v>163</v>
      </c>
      <c r="H41" s="818" t="s">
        <v>596</v>
      </c>
      <c r="I41" s="818">
        <v>0</v>
      </c>
      <c r="J41" s="833" t="s">
        <v>593</v>
      </c>
      <c r="K41" s="449">
        <v>0.33</v>
      </c>
      <c r="L41" s="128" t="s">
        <v>22</v>
      </c>
      <c r="M41" s="129">
        <v>0.1</v>
      </c>
      <c r="N41" s="129">
        <v>0.4</v>
      </c>
      <c r="O41" s="129">
        <v>0.8</v>
      </c>
      <c r="P41" s="129">
        <v>1</v>
      </c>
      <c r="Q41" s="6">
        <f t="shared" ref="Q41" si="82">+SUM(M41:M41)*K41</f>
        <v>3.3000000000000002E-2</v>
      </c>
      <c r="R41" s="6">
        <f t="shared" ref="R41" si="83">+SUM(N41:N41)*K41</f>
        <v>0.13200000000000001</v>
      </c>
      <c r="S41" s="6">
        <f t="shared" ref="S41" si="84">+SUM(O41:O41)*K41</f>
        <v>0.26400000000000001</v>
      </c>
      <c r="T41" s="6">
        <f t="shared" ref="T41" si="85">+SUM(P41:P41)*K41</f>
        <v>0.33</v>
      </c>
      <c r="U41" s="49">
        <f t="shared" ref="U41" si="86">+MAX(Q41:T41)</f>
        <v>0.33</v>
      </c>
      <c r="V41" s="577"/>
      <c r="W41" s="577"/>
      <c r="X41" s="577"/>
      <c r="Y41" s="577"/>
      <c r="Z41" s="854"/>
      <c r="AA41" s="830"/>
      <c r="AB41" s="849"/>
      <c r="AC41" s="119"/>
      <c r="AD41" s="119"/>
      <c r="AE41" s="119"/>
      <c r="AF41" s="119"/>
      <c r="AG41" s="119"/>
      <c r="AH41" s="119"/>
      <c r="AI41" s="119"/>
      <c r="AJ41" s="119"/>
      <c r="AK41" s="119"/>
      <c r="AL41" s="119"/>
      <c r="AM41" s="119"/>
      <c r="AN41" s="119"/>
      <c r="AO41" s="119"/>
      <c r="AP41" s="119"/>
      <c r="AQ41" s="119"/>
    </row>
    <row r="42" spans="1:43" s="120" customFormat="1" ht="25.15" customHeight="1" x14ac:dyDescent="0.25">
      <c r="A42" s="867"/>
      <c r="B42" s="869"/>
      <c r="C42" s="873"/>
      <c r="D42" s="819"/>
      <c r="E42" s="816"/>
      <c r="F42" s="836"/>
      <c r="G42" s="819"/>
      <c r="H42" s="819"/>
      <c r="I42" s="819"/>
      <c r="J42" s="834"/>
      <c r="K42" s="450">
        <v>0.33</v>
      </c>
      <c r="L42" s="130" t="s">
        <v>23</v>
      </c>
      <c r="M42" s="131">
        <v>0</v>
      </c>
      <c r="N42" s="131">
        <v>0</v>
      </c>
      <c r="O42" s="131">
        <v>0</v>
      </c>
      <c r="P42" s="131">
        <v>0</v>
      </c>
      <c r="Q42" s="51">
        <f t="shared" ref="Q42" si="87">+SUM(M42:M42)*K42</f>
        <v>0</v>
      </c>
      <c r="R42" s="51">
        <f t="shared" ref="R42" si="88">+SUM(N42:N42)*K42</f>
        <v>0</v>
      </c>
      <c r="S42" s="51">
        <f t="shared" ref="S42:S43" si="89">+SUM(O42:O42)*K42</f>
        <v>0</v>
      </c>
      <c r="T42" s="51">
        <f t="shared" ref="T42:T43" si="90">+SUM(P42:P42)*K42</f>
        <v>0</v>
      </c>
      <c r="U42" s="53">
        <f t="shared" ref="U42:U43" si="91">+MAX(Q42:T42)</f>
        <v>0</v>
      </c>
      <c r="V42" s="577"/>
      <c r="W42" s="577"/>
      <c r="X42" s="577"/>
      <c r="Y42" s="577"/>
      <c r="Z42" s="854"/>
      <c r="AA42" s="830"/>
      <c r="AB42" s="849"/>
      <c r="AC42" s="119"/>
      <c r="AD42" s="119"/>
      <c r="AE42" s="119"/>
      <c r="AF42" s="119"/>
      <c r="AG42" s="119"/>
      <c r="AH42" s="119"/>
      <c r="AI42" s="119"/>
      <c r="AJ42" s="119"/>
      <c r="AK42" s="119"/>
      <c r="AL42" s="119"/>
      <c r="AM42" s="119"/>
      <c r="AN42" s="119"/>
      <c r="AO42" s="119"/>
      <c r="AP42" s="119"/>
      <c r="AQ42" s="119"/>
    </row>
    <row r="43" spans="1:43" s="120" customFormat="1" ht="24" customHeight="1" x14ac:dyDescent="0.25">
      <c r="A43" s="867"/>
      <c r="B43" s="869"/>
      <c r="C43" s="873"/>
      <c r="D43" s="819"/>
      <c r="E43" s="816"/>
      <c r="F43" s="836"/>
      <c r="G43" s="819"/>
      <c r="H43" s="819"/>
      <c r="I43" s="819"/>
      <c r="J43" s="833" t="s">
        <v>594</v>
      </c>
      <c r="K43" s="449">
        <v>0.33</v>
      </c>
      <c r="L43" s="128" t="s">
        <v>22</v>
      </c>
      <c r="M43" s="129">
        <v>0.1</v>
      </c>
      <c r="N43" s="129">
        <v>0.4</v>
      </c>
      <c r="O43" s="129">
        <v>0.8</v>
      </c>
      <c r="P43" s="129">
        <v>1</v>
      </c>
      <c r="Q43" s="6">
        <f t="shared" ref="Q43" si="92">+SUM(M43:M43)*K43</f>
        <v>3.3000000000000002E-2</v>
      </c>
      <c r="R43" s="6">
        <f t="shared" ref="R43" si="93">+SUM(N43:N43)*K43</f>
        <v>0.13200000000000001</v>
      </c>
      <c r="S43" s="6">
        <f t="shared" si="89"/>
        <v>0.26400000000000001</v>
      </c>
      <c r="T43" s="6">
        <f t="shared" si="90"/>
        <v>0.33</v>
      </c>
      <c r="U43" s="49">
        <f t="shared" si="91"/>
        <v>0.33</v>
      </c>
      <c r="V43" s="577"/>
      <c r="W43" s="577"/>
      <c r="X43" s="577"/>
      <c r="Y43" s="577"/>
      <c r="Z43" s="854"/>
      <c r="AA43" s="830"/>
      <c r="AB43" s="849"/>
      <c r="AC43" s="119"/>
      <c r="AD43" s="119"/>
      <c r="AE43" s="119"/>
      <c r="AF43" s="119"/>
      <c r="AG43" s="119"/>
      <c r="AH43" s="119"/>
      <c r="AI43" s="119"/>
      <c r="AJ43" s="119"/>
      <c r="AK43" s="119"/>
      <c r="AL43" s="119"/>
      <c r="AM43" s="119"/>
      <c r="AN43" s="119"/>
      <c r="AO43" s="119"/>
      <c r="AP43" s="119"/>
      <c r="AQ43" s="119"/>
    </row>
    <row r="44" spans="1:43" s="120" customFormat="1" ht="28.9" customHeight="1" x14ac:dyDescent="0.25">
      <c r="A44" s="867"/>
      <c r="B44" s="869"/>
      <c r="C44" s="873"/>
      <c r="D44" s="819"/>
      <c r="E44" s="816"/>
      <c r="F44" s="836"/>
      <c r="G44" s="819"/>
      <c r="H44" s="819"/>
      <c r="I44" s="819"/>
      <c r="J44" s="834"/>
      <c r="K44" s="450">
        <v>0.33</v>
      </c>
      <c r="L44" s="130" t="s">
        <v>23</v>
      </c>
      <c r="M44" s="131">
        <v>0</v>
      </c>
      <c r="N44" s="131">
        <v>0</v>
      </c>
      <c r="O44" s="131">
        <v>0</v>
      </c>
      <c r="P44" s="131">
        <v>0</v>
      </c>
      <c r="Q44" s="51">
        <f t="shared" ref="Q44" si="94">+SUM(M44:M44)*K44</f>
        <v>0</v>
      </c>
      <c r="R44" s="51">
        <f t="shared" ref="R44" si="95">+SUM(N44:N44)*K44</f>
        <v>0</v>
      </c>
      <c r="S44" s="51">
        <f t="shared" ref="S44" si="96">+SUM(O44:O44)*K44</f>
        <v>0</v>
      </c>
      <c r="T44" s="51">
        <f t="shared" ref="T44" si="97">+SUM(P44:P44)*K44</f>
        <v>0</v>
      </c>
      <c r="U44" s="53">
        <f t="shared" ref="U44" si="98">+MAX(Q44:T44)</f>
        <v>0</v>
      </c>
      <c r="V44" s="577"/>
      <c r="W44" s="577"/>
      <c r="X44" s="577"/>
      <c r="Y44" s="577"/>
      <c r="Z44" s="854"/>
      <c r="AA44" s="830"/>
      <c r="AB44" s="849"/>
      <c r="AC44" s="119"/>
      <c r="AD44" s="119"/>
      <c r="AE44" s="119"/>
      <c r="AF44" s="119"/>
      <c r="AG44" s="119"/>
      <c r="AH44" s="119"/>
      <c r="AI44" s="119"/>
      <c r="AJ44" s="119"/>
      <c r="AK44" s="119"/>
      <c r="AL44" s="119"/>
      <c r="AM44" s="119"/>
      <c r="AN44" s="119"/>
      <c r="AO44" s="119"/>
      <c r="AP44" s="119"/>
      <c r="AQ44" s="119"/>
    </row>
    <row r="45" spans="1:43" s="120" customFormat="1" ht="29.45" customHeight="1" x14ac:dyDescent="0.25">
      <c r="A45" s="867"/>
      <c r="B45" s="869"/>
      <c r="C45" s="873"/>
      <c r="D45" s="819"/>
      <c r="E45" s="816"/>
      <c r="F45" s="836"/>
      <c r="G45" s="819"/>
      <c r="H45" s="819"/>
      <c r="I45" s="819"/>
      <c r="J45" s="833" t="s">
        <v>595</v>
      </c>
      <c r="K45" s="449">
        <v>0.34</v>
      </c>
      <c r="L45" s="128" t="s">
        <v>22</v>
      </c>
      <c r="M45" s="129">
        <v>0.1</v>
      </c>
      <c r="N45" s="129">
        <v>0.4</v>
      </c>
      <c r="O45" s="129">
        <v>0.8</v>
      </c>
      <c r="P45" s="129">
        <v>1</v>
      </c>
      <c r="Q45" s="6">
        <f t="shared" si="0"/>
        <v>3.4000000000000002E-2</v>
      </c>
      <c r="R45" s="6">
        <f t="shared" si="1"/>
        <v>0.13600000000000001</v>
      </c>
      <c r="S45" s="6">
        <f t="shared" si="2"/>
        <v>0.27200000000000002</v>
      </c>
      <c r="T45" s="6">
        <f t="shared" si="3"/>
        <v>0.34</v>
      </c>
      <c r="U45" s="49">
        <f t="shared" si="4"/>
        <v>0.34</v>
      </c>
      <c r="V45" s="577"/>
      <c r="W45" s="577"/>
      <c r="X45" s="577"/>
      <c r="Y45" s="577"/>
      <c r="Z45" s="854"/>
      <c r="AA45" s="830"/>
      <c r="AB45" s="849"/>
      <c r="AC45" s="119"/>
      <c r="AD45" s="119"/>
      <c r="AE45" s="119"/>
      <c r="AF45" s="119"/>
      <c r="AG45" s="119"/>
      <c r="AH45" s="119"/>
      <c r="AI45" s="119"/>
      <c r="AJ45" s="119"/>
      <c r="AK45" s="119"/>
      <c r="AL45" s="119"/>
      <c r="AM45" s="119"/>
      <c r="AN45" s="119"/>
      <c r="AO45" s="119"/>
      <c r="AP45" s="119"/>
      <c r="AQ45" s="119"/>
    </row>
    <row r="46" spans="1:43" s="120" customFormat="1" ht="33" customHeight="1" x14ac:dyDescent="0.25">
      <c r="A46" s="867"/>
      <c r="B46" s="869"/>
      <c r="C46" s="873"/>
      <c r="D46" s="820"/>
      <c r="E46" s="816"/>
      <c r="F46" s="836"/>
      <c r="G46" s="819"/>
      <c r="H46" s="819"/>
      <c r="I46" s="819"/>
      <c r="J46" s="874"/>
      <c r="K46" s="450">
        <v>0.34</v>
      </c>
      <c r="L46" s="130" t="s">
        <v>23</v>
      </c>
      <c r="M46" s="131">
        <v>0</v>
      </c>
      <c r="N46" s="131">
        <v>0</v>
      </c>
      <c r="O46" s="131">
        <v>0</v>
      </c>
      <c r="P46" s="131">
        <v>0</v>
      </c>
      <c r="Q46" s="51">
        <f t="shared" si="0"/>
        <v>0</v>
      </c>
      <c r="R46" s="51">
        <f t="shared" si="1"/>
        <v>0</v>
      </c>
      <c r="S46" s="51">
        <f t="shared" si="2"/>
        <v>0</v>
      </c>
      <c r="T46" s="51">
        <f t="shared" si="3"/>
        <v>0</v>
      </c>
      <c r="U46" s="53">
        <f t="shared" si="4"/>
        <v>0</v>
      </c>
      <c r="V46" s="602"/>
      <c r="W46" s="602"/>
      <c r="X46" s="602"/>
      <c r="Y46" s="602"/>
      <c r="Z46" s="854"/>
      <c r="AA46" s="831"/>
      <c r="AB46" s="849"/>
      <c r="AC46" s="119"/>
      <c r="AD46" s="119"/>
      <c r="AE46" s="119"/>
      <c r="AF46" s="119"/>
      <c r="AG46" s="119"/>
      <c r="AH46" s="119"/>
      <c r="AI46" s="119"/>
      <c r="AJ46" s="119"/>
      <c r="AK46" s="119"/>
      <c r="AL46" s="119"/>
      <c r="AM46" s="119"/>
      <c r="AN46" s="119"/>
      <c r="AO46" s="119"/>
      <c r="AP46" s="119"/>
      <c r="AQ46" s="119"/>
    </row>
    <row r="47" spans="1:43" s="120" customFormat="1" ht="42" customHeight="1" x14ac:dyDescent="0.25">
      <c r="A47" s="867"/>
      <c r="B47" s="869"/>
      <c r="C47" s="873"/>
      <c r="D47" s="818" t="s">
        <v>164</v>
      </c>
      <c r="E47" s="765" t="s">
        <v>936</v>
      </c>
      <c r="F47" s="674">
        <v>37</v>
      </c>
      <c r="G47" s="550" t="s">
        <v>1043</v>
      </c>
      <c r="H47" s="550" t="s">
        <v>597</v>
      </c>
      <c r="I47" s="888">
        <v>0</v>
      </c>
      <c r="J47" s="698" t="s">
        <v>598</v>
      </c>
      <c r="K47" s="451">
        <v>0.5</v>
      </c>
      <c r="L47" s="24" t="s">
        <v>22</v>
      </c>
      <c r="M47" s="57">
        <v>0.05</v>
      </c>
      <c r="N47" s="57">
        <v>0.3</v>
      </c>
      <c r="O47" s="57">
        <v>0.6</v>
      </c>
      <c r="P47" s="57">
        <v>1</v>
      </c>
      <c r="Q47" s="17">
        <f t="shared" si="0"/>
        <v>2.5000000000000001E-2</v>
      </c>
      <c r="R47" s="17">
        <f t="shared" si="1"/>
        <v>0.15</v>
      </c>
      <c r="S47" s="17">
        <f t="shared" si="2"/>
        <v>0.3</v>
      </c>
      <c r="T47" s="17">
        <f t="shared" si="3"/>
        <v>0.5</v>
      </c>
      <c r="U47" s="62">
        <f t="shared" si="4"/>
        <v>0.5</v>
      </c>
      <c r="V47" s="576">
        <f>+Q48+Q50</f>
        <v>0</v>
      </c>
      <c r="W47" s="576">
        <f>+R48+R50</f>
        <v>0</v>
      </c>
      <c r="X47" s="576">
        <f>+S48+S50</f>
        <v>0</v>
      </c>
      <c r="Y47" s="576">
        <f>+T48+T50</f>
        <v>0</v>
      </c>
      <c r="Z47" s="854"/>
      <c r="AA47" s="829" t="s">
        <v>935</v>
      </c>
      <c r="AB47" s="849"/>
      <c r="AC47" s="119"/>
      <c r="AD47" s="119"/>
      <c r="AE47" s="119"/>
      <c r="AF47" s="119"/>
      <c r="AG47" s="119"/>
      <c r="AH47" s="119"/>
      <c r="AI47" s="119"/>
      <c r="AJ47" s="119"/>
      <c r="AK47" s="119"/>
      <c r="AL47" s="119"/>
      <c r="AM47" s="119"/>
      <c r="AN47" s="119"/>
      <c r="AO47" s="119"/>
      <c r="AP47" s="119"/>
      <c r="AQ47" s="119"/>
    </row>
    <row r="48" spans="1:43" s="120" customFormat="1" ht="32.450000000000003" customHeight="1" x14ac:dyDescent="0.25">
      <c r="A48" s="867"/>
      <c r="B48" s="869"/>
      <c r="C48" s="873"/>
      <c r="D48" s="819"/>
      <c r="E48" s="765"/>
      <c r="F48" s="674"/>
      <c r="G48" s="550"/>
      <c r="H48" s="550"/>
      <c r="I48" s="550"/>
      <c r="J48" s="698"/>
      <c r="K48" s="452">
        <v>0.5</v>
      </c>
      <c r="L48" s="54" t="s">
        <v>23</v>
      </c>
      <c r="M48" s="26">
        <v>0</v>
      </c>
      <c r="N48" s="26">
        <v>0</v>
      </c>
      <c r="O48" s="26">
        <v>0</v>
      </c>
      <c r="P48" s="26">
        <v>0</v>
      </c>
      <c r="Q48" s="51">
        <f t="shared" si="0"/>
        <v>0</v>
      </c>
      <c r="R48" s="51">
        <f t="shared" si="1"/>
        <v>0</v>
      </c>
      <c r="S48" s="51">
        <f t="shared" si="2"/>
        <v>0</v>
      </c>
      <c r="T48" s="51">
        <f t="shared" si="3"/>
        <v>0</v>
      </c>
      <c r="U48" s="52">
        <f t="shared" si="4"/>
        <v>0</v>
      </c>
      <c r="V48" s="577"/>
      <c r="W48" s="577"/>
      <c r="X48" s="577"/>
      <c r="Y48" s="577"/>
      <c r="Z48" s="854"/>
      <c r="AA48" s="830"/>
      <c r="AB48" s="849"/>
      <c r="AC48" s="119"/>
      <c r="AD48" s="119"/>
      <c r="AE48" s="119"/>
      <c r="AF48" s="119"/>
      <c r="AG48" s="119"/>
      <c r="AH48" s="119"/>
      <c r="AI48" s="119"/>
      <c r="AJ48" s="119"/>
      <c r="AK48" s="119"/>
      <c r="AL48" s="119"/>
      <c r="AM48" s="119"/>
      <c r="AN48" s="119"/>
      <c r="AO48" s="119"/>
      <c r="AP48" s="119"/>
      <c r="AQ48" s="119"/>
    </row>
    <row r="49" spans="1:43" s="120" customFormat="1" ht="36.6" customHeight="1" x14ac:dyDescent="0.25">
      <c r="A49" s="867"/>
      <c r="B49" s="869"/>
      <c r="C49" s="873"/>
      <c r="D49" s="819"/>
      <c r="E49" s="765"/>
      <c r="F49" s="674"/>
      <c r="G49" s="550"/>
      <c r="H49" s="550"/>
      <c r="I49" s="550"/>
      <c r="J49" s="698" t="s">
        <v>599</v>
      </c>
      <c r="K49" s="451">
        <v>0.5</v>
      </c>
      <c r="L49" s="24" t="s">
        <v>22</v>
      </c>
      <c r="M49" s="57">
        <v>0.05</v>
      </c>
      <c r="N49" s="57">
        <v>0.15</v>
      </c>
      <c r="O49" s="57">
        <v>0.5</v>
      </c>
      <c r="P49" s="57">
        <v>1</v>
      </c>
      <c r="Q49" s="17">
        <v>0</v>
      </c>
      <c r="R49" s="17">
        <f t="shared" si="1"/>
        <v>7.4999999999999997E-2</v>
      </c>
      <c r="S49" s="17">
        <f t="shared" si="2"/>
        <v>0.25</v>
      </c>
      <c r="T49" s="17">
        <f t="shared" si="3"/>
        <v>0.5</v>
      </c>
      <c r="U49" s="62">
        <f t="shared" si="4"/>
        <v>0.5</v>
      </c>
      <c r="V49" s="577"/>
      <c r="W49" s="577"/>
      <c r="X49" s="577"/>
      <c r="Y49" s="577"/>
      <c r="Z49" s="854"/>
      <c r="AA49" s="830"/>
      <c r="AB49" s="849"/>
      <c r="AC49" s="119"/>
      <c r="AD49" s="119"/>
      <c r="AE49" s="119"/>
      <c r="AF49" s="119"/>
      <c r="AG49" s="119"/>
      <c r="AH49" s="119"/>
      <c r="AI49" s="119"/>
      <c r="AJ49" s="119"/>
      <c r="AK49" s="119"/>
      <c r="AL49" s="119"/>
      <c r="AM49" s="119"/>
      <c r="AN49" s="119"/>
      <c r="AO49" s="119"/>
      <c r="AP49" s="119"/>
      <c r="AQ49" s="119"/>
    </row>
    <row r="50" spans="1:43" s="120" customFormat="1" ht="34.15" customHeight="1" x14ac:dyDescent="0.25">
      <c r="A50" s="867"/>
      <c r="B50" s="869"/>
      <c r="C50" s="873"/>
      <c r="D50" s="820"/>
      <c r="E50" s="765"/>
      <c r="F50" s="674"/>
      <c r="G50" s="550"/>
      <c r="H50" s="550"/>
      <c r="I50" s="550"/>
      <c r="J50" s="698"/>
      <c r="K50" s="452">
        <v>0.5</v>
      </c>
      <c r="L50" s="54" t="s">
        <v>23</v>
      </c>
      <c r="M50" s="26">
        <v>0</v>
      </c>
      <c r="N50" s="26">
        <v>0</v>
      </c>
      <c r="O50" s="26">
        <v>0</v>
      </c>
      <c r="P50" s="26">
        <v>0</v>
      </c>
      <c r="Q50" s="26">
        <f t="shared" si="0"/>
        <v>0</v>
      </c>
      <c r="R50" s="26">
        <f t="shared" si="1"/>
        <v>0</v>
      </c>
      <c r="S50" s="26">
        <f t="shared" si="2"/>
        <v>0</v>
      </c>
      <c r="T50" s="26">
        <f t="shared" si="3"/>
        <v>0</v>
      </c>
      <c r="U50" s="26">
        <f t="shared" si="4"/>
        <v>0</v>
      </c>
      <c r="V50" s="602"/>
      <c r="W50" s="602"/>
      <c r="X50" s="602"/>
      <c r="Y50" s="602"/>
      <c r="Z50" s="854"/>
      <c r="AA50" s="831"/>
      <c r="AB50" s="849"/>
      <c r="AC50" s="119"/>
      <c r="AD50" s="119"/>
      <c r="AE50" s="119"/>
      <c r="AF50" s="119"/>
      <c r="AG50" s="119"/>
      <c r="AH50" s="119"/>
      <c r="AI50" s="119"/>
      <c r="AJ50" s="119"/>
      <c r="AK50" s="119"/>
      <c r="AL50" s="119"/>
      <c r="AM50" s="119"/>
      <c r="AN50" s="119"/>
      <c r="AO50" s="119"/>
      <c r="AP50" s="119"/>
      <c r="AQ50" s="119"/>
    </row>
    <row r="51" spans="1:43" s="120" customFormat="1" ht="48.6" customHeight="1" x14ac:dyDescent="0.25">
      <c r="A51" s="867"/>
      <c r="B51" s="869"/>
      <c r="C51" s="873"/>
      <c r="D51" s="864" t="s">
        <v>165</v>
      </c>
      <c r="E51" s="884" t="s">
        <v>1053</v>
      </c>
      <c r="F51" s="886">
        <v>38</v>
      </c>
      <c r="G51" s="820" t="s">
        <v>1044</v>
      </c>
      <c r="H51" s="820" t="s">
        <v>600</v>
      </c>
      <c r="I51" s="820">
        <v>0</v>
      </c>
      <c r="J51" s="889" t="s">
        <v>937</v>
      </c>
      <c r="K51" s="449">
        <v>1</v>
      </c>
      <c r="L51" s="128" t="s">
        <v>22</v>
      </c>
      <c r="M51" s="129">
        <v>0</v>
      </c>
      <c r="N51" s="129">
        <v>0</v>
      </c>
      <c r="O51" s="129">
        <v>0</v>
      </c>
      <c r="P51" s="129">
        <v>0</v>
      </c>
      <c r="Q51" s="6">
        <f t="shared" si="0"/>
        <v>0</v>
      </c>
      <c r="R51" s="6">
        <f t="shared" si="1"/>
        <v>0</v>
      </c>
      <c r="S51" s="6">
        <f t="shared" si="2"/>
        <v>0</v>
      </c>
      <c r="T51" s="6">
        <f t="shared" si="3"/>
        <v>0</v>
      </c>
      <c r="U51" s="49">
        <f t="shared" si="4"/>
        <v>0</v>
      </c>
      <c r="V51" s="857">
        <f>+Q52</f>
        <v>0</v>
      </c>
      <c r="W51" s="857">
        <f>+R52</f>
        <v>0</v>
      </c>
      <c r="X51" s="857">
        <f>+S52</f>
        <v>0</v>
      </c>
      <c r="Y51" s="857">
        <f>+T52</f>
        <v>0</v>
      </c>
      <c r="Z51" s="854"/>
      <c r="AA51" s="829" t="s">
        <v>161</v>
      </c>
      <c r="AB51" s="849"/>
      <c r="AC51" s="119"/>
      <c r="AD51" s="119"/>
      <c r="AE51" s="119"/>
      <c r="AF51" s="119"/>
      <c r="AG51" s="119"/>
      <c r="AH51" s="119"/>
      <c r="AI51" s="119"/>
      <c r="AJ51" s="119"/>
      <c r="AK51" s="119"/>
      <c r="AL51" s="119"/>
      <c r="AM51" s="119"/>
      <c r="AN51" s="119"/>
      <c r="AO51" s="119"/>
      <c r="AP51" s="119"/>
      <c r="AQ51" s="119"/>
    </row>
    <row r="52" spans="1:43" s="120" customFormat="1" ht="44.45" customHeight="1" x14ac:dyDescent="0.25">
      <c r="A52" s="867"/>
      <c r="B52" s="869"/>
      <c r="C52" s="873"/>
      <c r="D52" s="864"/>
      <c r="E52" s="885"/>
      <c r="F52" s="887"/>
      <c r="G52" s="828"/>
      <c r="H52" s="828"/>
      <c r="I52" s="828"/>
      <c r="J52" s="852"/>
      <c r="K52" s="450">
        <v>1</v>
      </c>
      <c r="L52" s="130" t="s">
        <v>23</v>
      </c>
      <c r="M52" s="131">
        <v>0</v>
      </c>
      <c r="N52" s="131">
        <v>0</v>
      </c>
      <c r="O52" s="131">
        <v>0</v>
      </c>
      <c r="P52" s="131">
        <v>0</v>
      </c>
      <c r="Q52" s="51">
        <f t="shared" si="0"/>
        <v>0</v>
      </c>
      <c r="R52" s="51">
        <f t="shared" si="1"/>
        <v>0</v>
      </c>
      <c r="S52" s="51">
        <f t="shared" si="2"/>
        <v>0</v>
      </c>
      <c r="T52" s="51">
        <f t="shared" si="3"/>
        <v>0</v>
      </c>
      <c r="U52" s="53">
        <f t="shared" si="4"/>
        <v>0</v>
      </c>
      <c r="V52" s="857"/>
      <c r="W52" s="857"/>
      <c r="X52" s="857"/>
      <c r="Y52" s="857"/>
      <c r="Z52" s="854"/>
      <c r="AA52" s="831"/>
      <c r="AB52" s="849"/>
      <c r="AC52" s="119"/>
      <c r="AD52" s="119"/>
      <c r="AE52" s="119"/>
      <c r="AF52" s="119"/>
      <c r="AG52" s="119"/>
      <c r="AH52" s="119"/>
      <c r="AI52" s="119"/>
      <c r="AJ52" s="119"/>
      <c r="AK52" s="119"/>
      <c r="AL52" s="119"/>
      <c r="AM52" s="119"/>
      <c r="AN52" s="119"/>
      <c r="AO52" s="119"/>
      <c r="AP52" s="119"/>
      <c r="AQ52" s="119"/>
    </row>
    <row r="53" spans="1:43" s="120" customFormat="1" ht="55.5" customHeight="1" x14ac:dyDescent="0.25">
      <c r="A53" s="867"/>
      <c r="B53" s="869"/>
      <c r="C53" s="873" t="s">
        <v>166</v>
      </c>
      <c r="D53" s="821" t="s">
        <v>167</v>
      </c>
      <c r="E53" s="850" t="s">
        <v>1121</v>
      </c>
      <c r="F53" s="826">
        <v>39</v>
      </c>
      <c r="G53" s="850" t="s">
        <v>940</v>
      </c>
      <c r="H53" s="850" t="s">
        <v>620</v>
      </c>
      <c r="I53" s="850">
        <v>0</v>
      </c>
      <c r="J53" s="667" t="s">
        <v>938</v>
      </c>
      <c r="K53" s="449">
        <v>0.4</v>
      </c>
      <c r="L53" s="128" t="s">
        <v>22</v>
      </c>
      <c r="M53" s="132">
        <v>0.1</v>
      </c>
      <c r="N53" s="132">
        <v>0.4</v>
      </c>
      <c r="O53" s="132">
        <v>0.7</v>
      </c>
      <c r="P53" s="132">
        <v>1</v>
      </c>
      <c r="Q53" s="6">
        <f t="shared" si="0"/>
        <v>4.0000000000000008E-2</v>
      </c>
      <c r="R53" s="6">
        <f t="shared" si="1"/>
        <v>0.16000000000000003</v>
      </c>
      <c r="S53" s="6">
        <f t="shared" si="2"/>
        <v>0.27999999999999997</v>
      </c>
      <c r="T53" s="6">
        <f t="shared" si="3"/>
        <v>0.4</v>
      </c>
      <c r="U53" s="49">
        <f t="shared" si="4"/>
        <v>0.4</v>
      </c>
      <c r="V53" s="576">
        <f>+Q54+Q56</f>
        <v>0</v>
      </c>
      <c r="W53" s="576">
        <f>+R54+R56</f>
        <v>0</v>
      </c>
      <c r="X53" s="576">
        <f>+S54+S56</f>
        <v>0</v>
      </c>
      <c r="Y53" s="576">
        <f>+T54+T56</f>
        <v>0</v>
      </c>
      <c r="Z53" s="854"/>
      <c r="AA53" s="829" t="s">
        <v>1122</v>
      </c>
      <c r="AB53" s="849"/>
      <c r="AC53" s="119"/>
      <c r="AD53" s="119"/>
      <c r="AE53" s="119"/>
      <c r="AF53" s="119"/>
      <c r="AG53" s="119"/>
      <c r="AH53" s="119"/>
      <c r="AI53" s="119"/>
      <c r="AJ53" s="119"/>
      <c r="AK53" s="119"/>
      <c r="AL53" s="119"/>
      <c r="AM53" s="119"/>
      <c r="AN53" s="119"/>
      <c r="AO53" s="119"/>
      <c r="AP53" s="119"/>
      <c r="AQ53" s="119"/>
    </row>
    <row r="54" spans="1:43" s="120" customFormat="1" ht="28.15" customHeight="1" x14ac:dyDescent="0.25">
      <c r="A54" s="867"/>
      <c r="B54" s="869"/>
      <c r="C54" s="873"/>
      <c r="D54" s="822"/>
      <c r="E54" s="851"/>
      <c r="F54" s="827"/>
      <c r="G54" s="851"/>
      <c r="H54" s="851"/>
      <c r="I54" s="851"/>
      <c r="J54" s="668"/>
      <c r="K54" s="450">
        <v>0.4</v>
      </c>
      <c r="L54" s="130" t="s">
        <v>23</v>
      </c>
      <c r="M54" s="131">
        <v>0</v>
      </c>
      <c r="N54" s="131">
        <v>0</v>
      </c>
      <c r="O54" s="131">
        <v>0</v>
      </c>
      <c r="P54" s="131">
        <v>0</v>
      </c>
      <c r="Q54" s="51">
        <f t="shared" si="0"/>
        <v>0</v>
      </c>
      <c r="R54" s="51">
        <f t="shared" si="1"/>
        <v>0</v>
      </c>
      <c r="S54" s="51">
        <f t="shared" si="2"/>
        <v>0</v>
      </c>
      <c r="T54" s="51">
        <f t="shared" si="3"/>
        <v>0</v>
      </c>
      <c r="U54" s="53">
        <f t="shared" si="4"/>
        <v>0</v>
      </c>
      <c r="V54" s="577"/>
      <c r="W54" s="577"/>
      <c r="X54" s="577"/>
      <c r="Y54" s="577"/>
      <c r="Z54" s="854"/>
      <c r="AA54" s="830"/>
      <c r="AB54" s="849"/>
      <c r="AC54" s="119"/>
      <c r="AD54" s="119"/>
      <c r="AE54" s="119"/>
      <c r="AF54" s="119"/>
      <c r="AG54" s="119"/>
      <c r="AH54" s="119"/>
      <c r="AI54" s="119"/>
      <c r="AJ54" s="119"/>
      <c r="AK54" s="119"/>
      <c r="AL54" s="119"/>
      <c r="AM54" s="119"/>
      <c r="AN54" s="119"/>
      <c r="AO54" s="119"/>
      <c r="AP54" s="119"/>
      <c r="AQ54" s="119"/>
    </row>
    <row r="55" spans="1:43" s="120" customFormat="1" ht="33.75" customHeight="1" x14ac:dyDescent="0.25">
      <c r="A55" s="867"/>
      <c r="B55" s="869"/>
      <c r="C55" s="873"/>
      <c r="D55" s="822"/>
      <c r="E55" s="851"/>
      <c r="F55" s="890"/>
      <c r="G55" s="890"/>
      <c r="H55" s="890"/>
      <c r="I55" s="851"/>
      <c r="J55" s="667" t="s">
        <v>939</v>
      </c>
      <c r="K55" s="449">
        <v>0.6</v>
      </c>
      <c r="L55" s="128" t="s">
        <v>22</v>
      </c>
      <c r="M55" s="132">
        <v>0.05</v>
      </c>
      <c r="N55" s="132">
        <v>0.25</v>
      </c>
      <c r="O55" s="132">
        <v>0.5</v>
      </c>
      <c r="P55" s="132">
        <v>1</v>
      </c>
      <c r="Q55" s="6">
        <f t="shared" si="0"/>
        <v>0.03</v>
      </c>
      <c r="R55" s="6">
        <f t="shared" si="1"/>
        <v>0.15</v>
      </c>
      <c r="S55" s="6">
        <f t="shared" si="2"/>
        <v>0.3</v>
      </c>
      <c r="T55" s="6">
        <f t="shared" si="3"/>
        <v>0.6</v>
      </c>
      <c r="U55" s="49">
        <f t="shared" si="4"/>
        <v>0.6</v>
      </c>
      <c r="V55" s="577"/>
      <c r="W55" s="577"/>
      <c r="X55" s="577"/>
      <c r="Y55" s="577"/>
      <c r="Z55" s="854"/>
      <c r="AA55" s="830"/>
      <c r="AB55" s="849"/>
      <c r="AC55" s="119"/>
      <c r="AD55" s="119"/>
      <c r="AE55" s="119"/>
      <c r="AF55" s="119"/>
      <c r="AG55" s="119"/>
      <c r="AH55" s="119"/>
      <c r="AI55" s="119"/>
      <c r="AJ55" s="119"/>
      <c r="AK55" s="119"/>
      <c r="AL55" s="119"/>
      <c r="AM55" s="119"/>
      <c r="AN55" s="119"/>
      <c r="AO55" s="119"/>
      <c r="AP55" s="119"/>
      <c r="AQ55" s="119"/>
    </row>
    <row r="56" spans="1:43" s="120" customFormat="1" ht="33.6" customHeight="1" x14ac:dyDescent="0.25">
      <c r="A56" s="867"/>
      <c r="B56" s="869"/>
      <c r="C56" s="873"/>
      <c r="D56" s="823"/>
      <c r="E56" s="884"/>
      <c r="F56" s="891"/>
      <c r="G56" s="891"/>
      <c r="H56" s="891"/>
      <c r="I56" s="884"/>
      <c r="J56" s="668"/>
      <c r="K56" s="450">
        <v>0.6</v>
      </c>
      <c r="L56" s="130" t="s">
        <v>23</v>
      </c>
      <c r="M56" s="131">
        <v>0</v>
      </c>
      <c r="N56" s="131">
        <v>0</v>
      </c>
      <c r="O56" s="131">
        <v>0</v>
      </c>
      <c r="P56" s="131">
        <v>0</v>
      </c>
      <c r="Q56" s="51">
        <f t="shared" si="0"/>
        <v>0</v>
      </c>
      <c r="R56" s="51">
        <f t="shared" si="1"/>
        <v>0</v>
      </c>
      <c r="S56" s="51">
        <f t="shared" si="2"/>
        <v>0</v>
      </c>
      <c r="T56" s="51">
        <f t="shared" si="3"/>
        <v>0</v>
      </c>
      <c r="U56" s="53">
        <f t="shared" si="4"/>
        <v>0</v>
      </c>
      <c r="V56" s="602"/>
      <c r="W56" s="602"/>
      <c r="X56" s="602"/>
      <c r="Y56" s="602"/>
      <c r="Z56" s="854"/>
      <c r="AA56" s="831"/>
      <c r="AB56" s="849"/>
      <c r="AC56" s="119"/>
      <c r="AD56" s="119"/>
      <c r="AE56" s="119"/>
      <c r="AF56" s="119"/>
      <c r="AG56" s="119"/>
      <c r="AH56" s="119"/>
      <c r="AI56" s="119"/>
      <c r="AJ56" s="119"/>
      <c r="AK56" s="119"/>
      <c r="AL56" s="119"/>
      <c r="AM56" s="119"/>
      <c r="AN56" s="119"/>
      <c r="AO56" s="119"/>
      <c r="AP56" s="119"/>
      <c r="AQ56" s="119"/>
    </row>
    <row r="57" spans="1:43" s="120" customFormat="1" ht="30.75" customHeight="1" x14ac:dyDescent="0.25">
      <c r="A57" s="867"/>
      <c r="B57" s="869"/>
      <c r="C57" s="873"/>
      <c r="D57" s="815" t="s">
        <v>168</v>
      </c>
      <c r="E57" s="818" t="s">
        <v>1045</v>
      </c>
      <c r="F57" s="826">
        <v>40</v>
      </c>
      <c r="G57" s="818" t="s">
        <v>169</v>
      </c>
      <c r="H57" s="818" t="s">
        <v>170</v>
      </c>
      <c r="I57" s="818"/>
      <c r="J57" s="837" t="s">
        <v>601</v>
      </c>
      <c r="K57" s="449">
        <v>0.25</v>
      </c>
      <c r="L57" s="128" t="s">
        <v>22</v>
      </c>
      <c r="M57" s="132">
        <v>0.05</v>
      </c>
      <c r="N57" s="132">
        <v>0.35</v>
      </c>
      <c r="O57" s="132">
        <v>0.65</v>
      </c>
      <c r="P57" s="132">
        <v>1</v>
      </c>
      <c r="Q57" s="6">
        <f t="shared" si="0"/>
        <v>1.2500000000000001E-2</v>
      </c>
      <c r="R57" s="6">
        <f t="shared" si="1"/>
        <v>8.7499999999999994E-2</v>
      </c>
      <c r="S57" s="6">
        <f t="shared" si="2"/>
        <v>0.16250000000000001</v>
      </c>
      <c r="T57" s="6">
        <f t="shared" si="3"/>
        <v>0.25</v>
      </c>
      <c r="U57" s="49">
        <f t="shared" si="4"/>
        <v>0.25</v>
      </c>
      <c r="V57" s="576">
        <f>+Q64+Q60+Q58</f>
        <v>0</v>
      </c>
      <c r="W57" s="576">
        <f>+R64+R60+R58</f>
        <v>0</v>
      </c>
      <c r="X57" s="576">
        <f>+S64+S60+S58</f>
        <v>0</v>
      </c>
      <c r="Y57" s="576">
        <f>+T64+T60+T58</f>
        <v>0</v>
      </c>
      <c r="Z57" s="854"/>
      <c r="AA57" s="829" t="s">
        <v>329</v>
      </c>
      <c r="AB57" s="849"/>
      <c r="AC57" s="119"/>
      <c r="AD57" s="119"/>
      <c r="AE57" s="119"/>
      <c r="AF57" s="119"/>
      <c r="AG57" s="119"/>
      <c r="AH57" s="119"/>
      <c r="AI57" s="119"/>
      <c r="AJ57" s="119"/>
      <c r="AK57" s="119"/>
      <c r="AL57" s="119"/>
      <c r="AM57" s="119"/>
      <c r="AN57" s="119"/>
      <c r="AO57" s="119"/>
      <c r="AP57" s="119"/>
      <c r="AQ57" s="119"/>
    </row>
    <row r="58" spans="1:43" s="120" customFormat="1" ht="30.75" customHeight="1" x14ac:dyDescent="0.25">
      <c r="A58" s="867"/>
      <c r="B58" s="869"/>
      <c r="C58" s="873"/>
      <c r="D58" s="816"/>
      <c r="E58" s="819"/>
      <c r="F58" s="827"/>
      <c r="G58" s="819"/>
      <c r="H58" s="819"/>
      <c r="I58" s="819"/>
      <c r="J58" s="837"/>
      <c r="K58" s="450">
        <v>0.25</v>
      </c>
      <c r="L58" s="130" t="s">
        <v>23</v>
      </c>
      <c r="M58" s="131">
        <v>0</v>
      </c>
      <c r="N58" s="131">
        <v>0</v>
      </c>
      <c r="O58" s="131">
        <v>0</v>
      </c>
      <c r="P58" s="131">
        <v>0</v>
      </c>
      <c r="Q58" s="51">
        <f t="shared" si="0"/>
        <v>0</v>
      </c>
      <c r="R58" s="51">
        <f t="shared" si="1"/>
        <v>0</v>
      </c>
      <c r="S58" s="51">
        <f t="shared" si="2"/>
        <v>0</v>
      </c>
      <c r="T58" s="51">
        <f t="shared" si="3"/>
        <v>0</v>
      </c>
      <c r="U58" s="53">
        <f t="shared" si="4"/>
        <v>0</v>
      </c>
      <c r="V58" s="577"/>
      <c r="W58" s="577"/>
      <c r="X58" s="577"/>
      <c r="Y58" s="577"/>
      <c r="Z58" s="854"/>
      <c r="AA58" s="830"/>
      <c r="AB58" s="849"/>
      <c r="AC58" s="119"/>
      <c r="AD58" s="119"/>
      <c r="AE58" s="119"/>
      <c r="AF58" s="119"/>
      <c r="AG58" s="119"/>
      <c r="AH58" s="119"/>
      <c r="AI58" s="119"/>
      <c r="AJ58" s="119"/>
      <c r="AK58" s="119"/>
      <c r="AL58" s="119"/>
      <c r="AM58" s="119"/>
      <c r="AN58" s="119"/>
      <c r="AO58" s="119"/>
      <c r="AP58" s="119"/>
      <c r="AQ58" s="119"/>
    </row>
    <row r="59" spans="1:43" s="120" customFormat="1" ht="30.75" customHeight="1" x14ac:dyDescent="0.25">
      <c r="A59" s="867"/>
      <c r="B59" s="869"/>
      <c r="C59" s="873"/>
      <c r="D59" s="816"/>
      <c r="E59" s="819"/>
      <c r="F59" s="827"/>
      <c r="G59" s="819"/>
      <c r="H59" s="819"/>
      <c r="I59" s="819"/>
      <c r="J59" s="833" t="s">
        <v>602</v>
      </c>
      <c r="K59" s="449">
        <v>0.25</v>
      </c>
      <c r="L59" s="128" t="s">
        <v>22</v>
      </c>
      <c r="M59" s="132">
        <v>0.05</v>
      </c>
      <c r="N59" s="132">
        <v>0.35</v>
      </c>
      <c r="O59" s="132">
        <v>0.65</v>
      </c>
      <c r="P59" s="132">
        <v>1</v>
      </c>
      <c r="Q59" s="6">
        <f t="shared" si="0"/>
        <v>1.2500000000000001E-2</v>
      </c>
      <c r="R59" s="6">
        <f t="shared" si="1"/>
        <v>8.7499999999999994E-2</v>
      </c>
      <c r="S59" s="6">
        <f t="shared" si="2"/>
        <v>0.16250000000000001</v>
      </c>
      <c r="T59" s="6">
        <f t="shared" si="3"/>
        <v>0.25</v>
      </c>
      <c r="U59" s="49">
        <f t="shared" si="4"/>
        <v>0.25</v>
      </c>
      <c r="V59" s="577"/>
      <c r="W59" s="577"/>
      <c r="X59" s="577"/>
      <c r="Y59" s="577"/>
      <c r="Z59" s="854"/>
      <c r="AA59" s="830"/>
      <c r="AB59" s="849"/>
      <c r="AC59" s="119"/>
      <c r="AD59" s="119"/>
      <c r="AE59" s="119"/>
      <c r="AF59" s="119"/>
      <c r="AG59" s="119"/>
      <c r="AH59" s="119"/>
      <c r="AI59" s="119"/>
      <c r="AJ59" s="119"/>
      <c r="AK59" s="119"/>
      <c r="AL59" s="119"/>
      <c r="AM59" s="119"/>
      <c r="AN59" s="119"/>
      <c r="AO59" s="119"/>
      <c r="AP59" s="119"/>
      <c r="AQ59" s="119"/>
    </row>
    <row r="60" spans="1:43" s="120" customFormat="1" ht="38.450000000000003" customHeight="1" x14ac:dyDescent="0.25">
      <c r="A60" s="867"/>
      <c r="B60" s="869"/>
      <c r="C60" s="873"/>
      <c r="D60" s="816"/>
      <c r="E60" s="819"/>
      <c r="F60" s="827"/>
      <c r="G60" s="819"/>
      <c r="H60" s="819"/>
      <c r="I60" s="819"/>
      <c r="J60" s="834"/>
      <c r="K60" s="450">
        <v>0.25</v>
      </c>
      <c r="L60" s="130" t="s">
        <v>23</v>
      </c>
      <c r="M60" s="131">
        <v>0</v>
      </c>
      <c r="N60" s="131">
        <v>0</v>
      </c>
      <c r="O60" s="131">
        <v>0</v>
      </c>
      <c r="P60" s="131">
        <v>0</v>
      </c>
      <c r="Q60" s="51">
        <f t="shared" si="0"/>
        <v>0</v>
      </c>
      <c r="R60" s="51">
        <f t="shared" si="1"/>
        <v>0</v>
      </c>
      <c r="S60" s="51">
        <f t="shared" si="2"/>
        <v>0</v>
      </c>
      <c r="T60" s="51">
        <f t="shared" si="3"/>
        <v>0</v>
      </c>
      <c r="U60" s="53">
        <f t="shared" si="4"/>
        <v>0</v>
      </c>
      <c r="V60" s="577"/>
      <c r="W60" s="577"/>
      <c r="X60" s="577"/>
      <c r="Y60" s="577"/>
      <c r="Z60" s="854"/>
      <c r="AA60" s="830"/>
      <c r="AB60" s="849"/>
      <c r="AC60" s="119"/>
      <c r="AD60" s="119"/>
      <c r="AE60" s="119"/>
      <c r="AF60" s="119"/>
      <c r="AG60" s="119"/>
      <c r="AH60" s="119"/>
      <c r="AI60" s="119"/>
      <c r="AJ60" s="119"/>
      <c r="AK60" s="119"/>
      <c r="AL60" s="119"/>
      <c r="AM60" s="119"/>
      <c r="AN60" s="119"/>
      <c r="AO60" s="119"/>
      <c r="AP60" s="119"/>
      <c r="AQ60" s="119"/>
    </row>
    <row r="61" spans="1:43" s="120" customFormat="1" ht="42.6" customHeight="1" x14ac:dyDescent="0.25">
      <c r="A61" s="867"/>
      <c r="B61" s="869"/>
      <c r="C61" s="873"/>
      <c r="D61" s="816"/>
      <c r="E61" s="819"/>
      <c r="F61" s="827"/>
      <c r="G61" s="819"/>
      <c r="H61" s="819"/>
      <c r="I61" s="819"/>
      <c r="J61" s="837" t="s">
        <v>603</v>
      </c>
      <c r="K61" s="449">
        <v>0.25</v>
      </c>
      <c r="L61" s="128" t="s">
        <v>22</v>
      </c>
      <c r="M61" s="132">
        <v>0.05</v>
      </c>
      <c r="N61" s="132">
        <v>0.35</v>
      </c>
      <c r="O61" s="132">
        <v>0.65</v>
      </c>
      <c r="P61" s="132">
        <v>1</v>
      </c>
      <c r="Q61" s="6">
        <f t="shared" ref="Q61" si="99">+SUM(M61:M61)*K61</f>
        <v>1.2500000000000001E-2</v>
      </c>
      <c r="R61" s="6">
        <f t="shared" ref="R61" si="100">+SUM(N61:N61)*K61</f>
        <v>8.7499999999999994E-2</v>
      </c>
      <c r="S61" s="6">
        <f t="shared" ref="S61" si="101">+SUM(O61:O61)*K61</f>
        <v>0.16250000000000001</v>
      </c>
      <c r="T61" s="6">
        <f t="shared" ref="T61" si="102">+SUM(P61:P61)*K61</f>
        <v>0.25</v>
      </c>
      <c r="U61" s="49">
        <f t="shared" ref="U61" si="103">+MAX(Q61:T61)</f>
        <v>0.25</v>
      </c>
      <c r="V61" s="577"/>
      <c r="W61" s="577"/>
      <c r="X61" s="577"/>
      <c r="Y61" s="577"/>
      <c r="Z61" s="854"/>
      <c r="AA61" s="830"/>
      <c r="AB61" s="849"/>
      <c r="AC61" s="119"/>
      <c r="AD61" s="119"/>
      <c r="AE61" s="119"/>
      <c r="AF61" s="119"/>
      <c r="AG61" s="119"/>
      <c r="AH61" s="119"/>
      <c r="AI61" s="119"/>
      <c r="AJ61" s="119"/>
      <c r="AK61" s="119"/>
      <c r="AL61" s="119"/>
      <c r="AM61" s="119"/>
      <c r="AN61" s="119"/>
      <c r="AO61" s="119"/>
      <c r="AP61" s="119"/>
      <c r="AQ61" s="119"/>
    </row>
    <row r="62" spans="1:43" s="120" customFormat="1" ht="30.6" customHeight="1" x14ac:dyDescent="0.25">
      <c r="A62" s="867"/>
      <c r="B62" s="869"/>
      <c r="C62" s="873"/>
      <c r="D62" s="816"/>
      <c r="E62" s="819"/>
      <c r="F62" s="827"/>
      <c r="G62" s="819"/>
      <c r="H62" s="819"/>
      <c r="I62" s="819"/>
      <c r="J62" s="837"/>
      <c r="K62" s="450">
        <v>0.25</v>
      </c>
      <c r="L62" s="130" t="s">
        <v>23</v>
      </c>
      <c r="M62" s="131">
        <v>0</v>
      </c>
      <c r="N62" s="131">
        <v>0</v>
      </c>
      <c r="O62" s="131">
        <v>0</v>
      </c>
      <c r="P62" s="131">
        <v>0</v>
      </c>
      <c r="Q62" s="51">
        <f t="shared" ref="Q62" si="104">+SUM(M62:M62)*K62</f>
        <v>0</v>
      </c>
      <c r="R62" s="51">
        <f t="shared" ref="R62" si="105">+SUM(N62:N62)*K62</f>
        <v>0</v>
      </c>
      <c r="S62" s="51">
        <f t="shared" ref="S62" si="106">+SUM(O62:O62)*K62</f>
        <v>0</v>
      </c>
      <c r="T62" s="51">
        <f t="shared" ref="T62" si="107">+SUM(P62:P62)*K62</f>
        <v>0</v>
      </c>
      <c r="U62" s="53">
        <f t="shared" ref="U62" si="108">+MAX(Q62:T62)</f>
        <v>0</v>
      </c>
      <c r="V62" s="577"/>
      <c r="W62" s="577"/>
      <c r="X62" s="577"/>
      <c r="Y62" s="577"/>
      <c r="Z62" s="854"/>
      <c r="AA62" s="830"/>
      <c r="AB62" s="849"/>
      <c r="AC62" s="119"/>
      <c r="AD62" s="119"/>
      <c r="AE62" s="119"/>
      <c r="AF62" s="119"/>
      <c r="AG62" s="119"/>
      <c r="AH62" s="119"/>
      <c r="AI62" s="119"/>
      <c r="AJ62" s="119"/>
      <c r="AK62" s="119"/>
      <c r="AL62" s="119"/>
      <c r="AM62" s="119"/>
      <c r="AN62" s="119"/>
      <c r="AO62" s="119"/>
      <c r="AP62" s="119"/>
      <c r="AQ62" s="119"/>
    </row>
    <row r="63" spans="1:43" s="120" customFormat="1" ht="37.9" customHeight="1" x14ac:dyDescent="0.25">
      <c r="A63" s="867"/>
      <c r="B63" s="869"/>
      <c r="C63" s="873"/>
      <c r="D63" s="816"/>
      <c r="E63" s="819"/>
      <c r="F63" s="827"/>
      <c r="G63" s="819"/>
      <c r="H63" s="819"/>
      <c r="I63" s="819"/>
      <c r="J63" s="837" t="s">
        <v>604</v>
      </c>
      <c r="K63" s="449">
        <v>0.25</v>
      </c>
      <c r="L63" s="128" t="s">
        <v>22</v>
      </c>
      <c r="M63" s="132">
        <v>0.05</v>
      </c>
      <c r="N63" s="132">
        <v>0.35</v>
      </c>
      <c r="O63" s="132">
        <v>0.65</v>
      </c>
      <c r="P63" s="132">
        <v>1</v>
      </c>
      <c r="Q63" s="6">
        <f t="shared" si="0"/>
        <v>1.2500000000000001E-2</v>
      </c>
      <c r="R63" s="6">
        <f t="shared" si="1"/>
        <v>8.7499999999999994E-2</v>
      </c>
      <c r="S63" s="6">
        <f t="shared" si="2"/>
        <v>0.16250000000000001</v>
      </c>
      <c r="T63" s="6">
        <f t="shared" si="3"/>
        <v>0.25</v>
      </c>
      <c r="U63" s="49">
        <f t="shared" si="4"/>
        <v>0.25</v>
      </c>
      <c r="V63" s="577"/>
      <c r="W63" s="577"/>
      <c r="X63" s="577"/>
      <c r="Y63" s="577"/>
      <c r="Z63" s="854"/>
      <c r="AA63" s="830"/>
      <c r="AB63" s="849"/>
      <c r="AC63" s="119"/>
      <c r="AD63" s="119"/>
      <c r="AE63" s="119"/>
      <c r="AF63" s="119"/>
      <c r="AG63" s="119"/>
      <c r="AH63" s="119"/>
      <c r="AI63" s="119"/>
      <c r="AJ63" s="119"/>
      <c r="AK63" s="119"/>
      <c r="AL63" s="119"/>
      <c r="AM63" s="119"/>
      <c r="AN63" s="119"/>
      <c r="AO63" s="119"/>
      <c r="AP63" s="119"/>
      <c r="AQ63" s="119"/>
    </row>
    <row r="64" spans="1:43" s="120" customFormat="1" ht="42" customHeight="1" x14ac:dyDescent="0.25">
      <c r="A64" s="867"/>
      <c r="B64" s="869"/>
      <c r="C64" s="873"/>
      <c r="D64" s="817"/>
      <c r="E64" s="820"/>
      <c r="F64" s="843"/>
      <c r="G64" s="820"/>
      <c r="H64" s="820"/>
      <c r="I64" s="820"/>
      <c r="J64" s="837"/>
      <c r="K64" s="450">
        <v>0.25</v>
      </c>
      <c r="L64" s="130" t="s">
        <v>23</v>
      </c>
      <c r="M64" s="131">
        <v>0</v>
      </c>
      <c r="N64" s="131">
        <v>0</v>
      </c>
      <c r="O64" s="131">
        <v>0</v>
      </c>
      <c r="P64" s="131">
        <v>0</v>
      </c>
      <c r="Q64" s="51">
        <f t="shared" si="0"/>
        <v>0</v>
      </c>
      <c r="R64" s="51">
        <f t="shared" si="1"/>
        <v>0</v>
      </c>
      <c r="S64" s="51">
        <f t="shared" si="2"/>
        <v>0</v>
      </c>
      <c r="T64" s="51">
        <f t="shared" si="3"/>
        <v>0</v>
      </c>
      <c r="U64" s="53">
        <f t="shared" si="4"/>
        <v>0</v>
      </c>
      <c r="V64" s="602"/>
      <c r="W64" s="602"/>
      <c r="X64" s="602"/>
      <c r="Y64" s="602"/>
      <c r="Z64" s="854"/>
      <c r="AA64" s="831"/>
      <c r="AB64" s="849"/>
      <c r="AC64" s="119"/>
      <c r="AD64" s="119"/>
      <c r="AE64" s="119"/>
      <c r="AF64" s="119"/>
      <c r="AG64" s="119"/>
      <c r="AH64" s="119"/>
      <c r="AI64" s="119"/>
      <c r="AJ64" s="119"/>
      <c r="AK64" s="119"/>
      <c r="AL64" s="119"/>
      <c r="AM64" s="119"/>
      <c r="AN64" s="119"/>
      <c r="AO64" s="119"/>
      <c r="AP64" s="119"/>
      <c r="AQ64" s="119"/>
    </row>
    <row r="65" spans="1:43" s="120" customFormat="1" ht="53.45" customHeight="1" x14ac:dyDescent="0.25">
      <c r="A65" s="867"/>
      <c r="B65" s="869"/>
      <c r="C65" s="873"/>
      <c r="D65" s="821" t="s">
        <v>171</v>
      </c>
      <c r="E65" s="885" t="s">
        <v>1196</v>
      </c>
      <c r="F65" s="886">
        <v>41</v>
      </c>
      <c r="G65" s="800" t="s">
        <v>605</v>
      </c>
      <c r="H65" s="800" t="s">
        <v>600</v>
      </c>
      <c r="I65" s="910">
        <v>0</v>
      </c>
      <c r="J65" s="852" t="s">
        <v>1054</v>
      </c>
      <c r="K65" s="453">
        <v>0.3</v>
      </c>
      <c r="L65" s="128" t="s">
        <v>22</v>
      </c>
      <c r="M65" s="129">
        <v>0.1</v>
      </c>
      <c r="N65" s="129">
        <v>0.3</v>
      </c>
      <c r="O65" s="133">
        <v>0.6</v>
      </c>
      <c r="P65" s="134">
        <v>1</v>
      </c>
      <c r="Q65" s="6">
        <f t="shared" si="0"/>
        <v>0.03</v>
      </c>
      <c r="R65" s="6">
        <f t="shared" si="1"/>
        <v>0.09</v>
      </c>
      <c r="S65" s="6">
        <f t="shared" si="2"/>
        <v>0.18</v>
      </c>
      <c r="T65" s="6">
        <f t="shared" si="3"/>
        <v>0.3</v>
      </c>
      <c r="U65" s="49">
        <f t="shared" si="4"/>
        <v>0.3</v>
      </c>
      <c r="V65" s="576">
        <v>0</v>
      </c>
      <c r="W65" s="576">
        <v>0</v>
      </c>
      <c r="X65" s="576">
        <v>0</v>
      </c>
      <c r="Y65" s="576">
        <v>0</v>
      </c>
      <c r="Z65" s="854"/>
      <c r="AA65" s="829" t="s">
        <v>161</v>
      </c>
      <c r="AB65" s="849"/>
      <c r="AC65" s="119"/>
      <c r="AD65" s="119"/>
      <c r="AE65" s="119"/>
      <c r="AF65" s="119"/>
      <c r="AG65" s="119"/>
      <c r="AH65" s="119"/>
      <c r="AI65" s="119"/>
      <c r="AJ65" s="119"/>
      <c r="AK65" s="119"/>
      <c r="AL65" s="119"/>
      <c r="AM65" s="119"/>
      <c r="AN65" s="119"/>
      <c r="AO65" s="119"/>
      <c r="AP65" s="119"/>
      <c r="AQ65" s="119"/>
    </row>
    <row r="66" spans="1:43" s="120" customFormat="1" ht="53.45" customHeight="1" x14ac:dyDescent="0.25">
      <c r="A66" s="867"/>
      <c r="B66" s="869"/>
      <c r="C66" s="873"/>
      <c r="D66" s="822"/>
      <c r="E66" s="885"/>
      <c r="F66" s="887"/>
      <c r="G66" s="800"/>
      <c r="H66" s="800"/>
      <c r="I66" s="800"/>
      <c r="J66" s="852"/>
      <c r="K66" s="457">
        <v>0.3</v>
      </c>
      <c r="L66" s="130" t="s">
        <v>23</v>
      </c>
      <c r="M66" s="131">
        <v>0</v>
      </c>
      <c r="N66" s="131">
        <v>0</v>
      </c>
      <c r="O66" s="135">
        <v>0</v>
      </c>
      <c r="P66" s="135">
        <v>0</v>
      </c>
      <c r="Q66" s="51">
        <f t="shared" si="0"/>
        <v>0</v>
      </c>
      <c r="R66" s="51">
        <f t="shared" si="1"/>
        <v>0</v>
      </c>
      <c r="S66" s="51">
        <f t="shared" si="2"/>
        <v>0</v>
      </c>
      <c r="T66" s="51">
        <f t="shared" si="3"/>
        <v>0</v>
      </c>
      <c r="U66" s="53">
        <f t="shared" si="4"/>
        <v>0</v>
      </c>
      <c r="V66" s="577"/>
      <c r="W66" s="577"/>
      <c r="X66" s="577"/>
      <c r="Y66" s="577"/>
      <c r="Z66" s="854"/>
      <c r="AA66" s="830"/>
      <c r="AB66" s="849"/>
      <c r="AC66" s="119"/>
      <c r="AD66" s="119"/>
      <c r="AE66" s="119"/>
      <c r="AF66" s="119"/>
      <c r="AG66" s="119"/>
      <c r="AH66" s="119"/>
      <c r="AI66" s="119"/>
      <c r="AJ66" s="119"/>
      <c r="AK66" s="119"/>
      <c r="AL66" s="119"/>
      <c r="AM66" s="119"/>
      <c r="AN66" s="119"/>
      <c r="AO66" s="119"/>
      <c r="AP66" s="119"/>
      <c r="AQ66" s="119"/>
    </row>
    <row r="67" spans="1:43" s="120" customFormat="1" ht="43.15" customHeight="1" x14ac:dyDescent="0.25">
      <c r="A67" s="867"/>
      <c r="B67" s="869"/>
      <c r="C67" s="873"/>
      <c r="D67" s="822"/>
      <c r="E67" s="885"/>
      <c r="F67" s="887"/>
      <c r="G67" s="800"/>
      <c r="H67" s="800"/>
      <c r="I67" s="800"/>
      <c r="J67" s="667" t="s">
        <v>945</v>
      </c>
      <c r="K67" s="453">
        <v>0.7</v>
      </c>
      <c r="L67" s="128" t="s">
        <v>22</v>
      </c>
      <c r="M67" s="129">
        <v>0.25</v>
      </c>
      <c r="N67" s="129">
        <v>0.5</v>
      </c>
      <c r="O67" s="133">
        <v>0.75</v>
      </c>
      <c r="P67" s="134">
        <v>1</v>
      </c>
      <c r="Q67" s="6">
        <f t="shared" si="0"/>
        <v>0.17499999999999999</v>
      </c>
      <c r="R67" s="6">
        <f t="shared" si="1"/>
        <v>0.35</v>
      </c>
      <c r="S67" s="6">
        <f t="shared" si="2"/>
        <v>0.52499999999999991</v>
      </c>
      <c r="T67" s="6">
        <f t="shared" si="3"/>
        <v>0.7</v>
      </c>
      <c r="U67" s="49">
        <f t="shared" si="4"/>
        <v>0.7</v>
      </c>
      <c r="V67" s="577"/>
      <c r="W67" s="577"/>
      <c r="X67" s="577"/>
      <c r="Y67" s="577"/>
      <c r="Z67" s="854"/>
      <c r="AA67" s="830"/>
      <c r="AB67" s="849"/>
      <c r="AC67" s="119"/>
      <c r="AD67" s="119"/>
      <c r="AE67" s="119"/>
      <c r="AF67" s="119"/>
      <c r="AG67" s="119"/>
      <c r="AH67" s="119"/>
      <c r="AI67" s="119"/>
      <c r="AJ67" s="119"/>
      <c r="AK67" s="119"/>
      <c r="AL67" s="119"/>
      <c r="AM67" s="119"/>
      <c r="AN67" s="119"/>
      <c r="AO67" s="119"/>
      <c r="AP67" s="119"/>
      <c r="AQ67" s="119"/>
    </row>
    <row r="68" spans="1:43" s="120" customFormat="1" ht="31.9" customHeight="1" x14ac:dyDescent="0.25">
      <c r="A68" s="867"/>
      <c r="B68" s="869"/>
      <c r="C68" s="873"/>
      <c r="D68" s="822"/>
      <c r="E68" s="885"/>
      <c r="F68" s="887"/>
      <c r="G68" s="800"/>
      <c r="H68" s="800"/>
      <c r="I68" s="800"/>
      <c r="J68" s="668"/>
      <c r="K68" s="457">
        <v>0.7</v>
      </c>
      <c r="L68" s="130" t="s">
        <v>23</v>
      </c>
      <c r="M68" s="131">
        <v>0</v>
      </c>
      <c r="N68" s="131">
        <v>0</v>
      </c>
      <c r="O68" s="135">
        <v>0</v>
      </c>
      <c r="P68" s="135">
        <v>0</v>
      </c>
      <c r="Q68" s="51">
        <f t="shared" si="0"/>
        <v>0</v>
      </c>
      <c r="R68" s="51">
        <f t="shared" si="1"/>
        <v>0</v>
      </c>
      <c r="S68" s="51">
        <f t="shared" si="2"/>
        <v>0</v>
      </c>
      <c r="T68" s="51">
        <f t="shared" si="3"/>
        <v>0</v>
      </c>
      <c r="U68" s="53">
        <f t="shared" si="4"/>
        <v>0</v>
      </c>
      <c r="V68" s="577"/>
      <c r="W68" s="577"/>
      <c r="X68" s="577"/>
      <c r="Y68" s="577"/>
      <c r="Z68" s="854"/>
      <c r="AA68" s="830"/>
      <c r="AB68" s="849"/>
      <c r="AC68" s="119"/>
      <c r="AD68" s="119"/>
      <c r="AE68" s="119"/>
      <c r="AF68" s="119"/>
      <c r="AG68" s="119"/>
      <c r="AH68" s="119"/>
      <c r="AI68" s="119"/>
      <c r="AJ68" s="119"/>
      <c r="AK68" s="119"/>
      <c r="AL68" s="119"/>
      <c r="AM68" s="119"/>
      <c r="AN68" s="119"/>
      <c r="AO68" s="119"/>
      <c r="AP68" s="119"/>
      <c r="AQ68" s="119"/>
    </row>
    <row r="69" spans="1:43" s="120" customFormat="1" ht="53.45" customHeight="1" x14ac:dyDescent="0.25">
      <c r="A69" s="867"/>
      <c r="B69" s="869"/>
      <c r="C69" s="873"/>
      <c r="D69" s="864" t="s">
        <v>172</v>
      </c>
      <c r="E69" s="828" t="s">
        <v>942</v>
      </c>
      <c r="F69" s="832">
        <v>42</v>
      </c>
      <c r="G69" s="828" t="s">
        <v>606</v>
      </c>
      <c r="H69" s="828" t="s">
        <v>173</v>
      </c>
      <c r="I69" s="828">
        <f>+MAX(V69:Y74)</f>
        <v>0.16920000000000002</v>
      </c>
      <c r="J69" s="875" t="s">
        <v>607</v>
      </c>
      <c r="K69" s="453">
        <v>0.1</v>
      </c>
      <c r="L69" s="128" t="s">
        <v>22</v>
      </c>
      <c r="M69" s="132">
        <v>1</v>
      </c>
      <c r="N69" s="132">
        <v>1</v>
      </c>
      <c r="O69" s="132">
        <v>1</v>
      </c>
      <c r="P69" s="132">
        <v>1</v>
      </c>
      <c r="Q69" s="6">
        <f t="shared" si="0"/>
        <v>0.1</v>
      </c>
      <c r="R69" s="6">
        <f t="shared" si="1"/>
        <v>0.1</v>
      </c>
      <c r="S69" s="6">
        <f t="shared" si="2"/>
        <v>0.1</v>
      </c>
      <c r="T69" s="6">
        <f t="shared" si="3"/>
        <v>0.1</v>
      </c>
      <c r="U69" s="49">
        <f t="shared" si="4"/>
        <v>0.1</v>
      </c>
      <c r="V69" s="857">
        <f>+Q70+Q74</f>
        <v>0</v>
      </c>
      <c r="W69" s="857">
        <f>+R70+R74</f>
        <v>0</v>
      </c>
      <c r="X69" s="857">
        <f>+S70+S74</f>
        <v>0.16920000000000002</v>
      </c>
      <c r="Y69" s="857">
        <f>+T70+T74</f>
        <v>0</v>
      </c>
      <c r="Z69" s="854"/>
      <c r="AA69" s="830"/>
      <c r="AB69" s="849"/>
      <c r="AC69" s="119"/>
      <c r="AD69" s="119"/>
      <c r="AE69" s="119"/>
      <c r="AF69" s="119"/>
      <c r="AG69" s="119"/>
      <c r="AH69" s="119"/>
      <c r="AI69" s="119"/>
      <c r="AJ69" s="119"/>
      <c r="AK69" s="119"/>
      <c r="AL69" s="119"/>
      <c r="AM69" s="119"/>
      <c r="AN69" s="119"/>
      <c r="AO69" s="119"/>
      <c r="AP69" s="119"/>
      <c r="AQ69" s="119"/>
    </row>
    <row r="70" spans="1:43" s="120" customFormat="1" ht="33" customHeight="1" x14ac:dyDescent="0.25">
      <c r="A70" s="867"/>
      <c r="B70" s="869"/>
      <c r="C70" s="873"/>
      <c r="D70" s="864"/>
      <c r="E70" s="828"/>
      <c r="F70" s="832"/>
      <c r="G70" s="828"/>
      <c r="H70" s="828"/>
      <c r="I70" s="828"/>
      <c r="J70" s="875"/>
      <c r="K70" s="450">
        <v>0.1</v>
      </c>
      <c r="L70" s="130" t="s">
        <v>23</v>
      </c>
      <c r="M70" s="131">
        <v>0</v>
      </c>
      <c r="N70" s="131">
        <v>0</v>
      </c>
      <c r="O70" s="131">
        <v>0</v>
      </c>
      <c r="P70" s="131">
        <v>0</v>
      </c>
      <c r="Q70" s="51">
        <f t="shared" si="0"/>
        <v>0</v>
      </c>
      <c r="R70" s="51">
        <f t="shared" si="1"/>
        <v>0</v>
      </c>
      <c r="S70" s="51">
        <f t="shared" si="2"/>
        <v>0</v>
      </c>
      <c r="T70" s="51">
        <f t="shared" si="3"/>
        <v>0</v>
      </c>
      <c r="U70" s="53">
        <f t="shared" si="4"/>
        <v>0</v>
      </c>
      <c r="V70" s="857"/>
      <c r="W70" s="857"/>
      <c r="X70" s="857"/>
      <c r="Y70" s="857"/>
      <c r="Z70" s="854"/>
      <c r="AA70" s="830"/>
      <c r="AB70" s="849"/>
      <c r="AC70" s="119"/>
      <c r="AD70" s="119"/>
      <c r="AE70" s="119"/>
      <c r="AF70" s="119"/>
      <c r="AG70" s="119"/>
      <c r="AH70" s="119"/>
      <c r="AI70" s="119"/>
      <c r="AJ70" s="119"/>
      <c r="AK70" s="119"/>
      <c r="AL70" s="119"/>
      <c r="AM70" s="119"/>
      <c r="AN70" s="119"/>
      <c r="AO70" s="119"/>
      <c r="AP70" s="119"/>
      <c r="AQ70" s="119"/>
    </row>
    <row r="71" spans="1:43" s="120" customFormat="1" ht="33" customHeight="1" x14ac:dyDescent="0.25">
      <c r="A71" s="867"/>
      <c r="B71" s="869"/>
      <c r="C71" s="873"/>
      <c r="D71" s="864"/>
      <c r="E71" s="828"/>
      <c r="F71" s="832"/>
      <c r="G71" s="828"/>
      <c r="H71" s="828"/>
      <c r="I71" s="828"/>
      <c r="J71" s="876" t="s">
        <v>1046</v>
      </c>
      <c r="K71" s="454">
        <v>0.45</v>
      </c>
      <c r="L71" s="128" t="s">
        <v>22</v>
      </c>
      <c r="M71" s="253">
        <v>0.05</v>
      </c>
      <c r="N71" s="253">
        <v>0.35</v>
      </c>
      <c r="O71" s="253">
        <v>0.7</v>
      </c>
      <c r="P71" s="253">
        <v>1</v>
      </c>
      <c r="Q71" s="6">
        <f t="shared" ref="Q71" si="109">+SUM(M71:M71)*K71</f>
        <v>2.2500000000000003E-2</v>
      </c>
      <c r="R71" s="6">
        <f t="shared" ref="R71" si="110">+SUM(N71:N71)*K71</f>
        <v>0.1575</v>
      </c>
      <c r="S71" s="6">
        <f t="shared" ref="S71" si="111">+SUM(O71:O71)*K71</f>
        <v>0.315</v>
      </c>
      <c r="T71" s="6">
        <f t="shared" ref="T71" si="112">+SUM(P71:P71)*K71</f>
        <v>0.45</v>
      </c>
      <c r="U71" s="49">
        <f t="shared" ref="U71" si="113">+MAX(Q71:T71)</f>
        <v>0.45</v>
      </c>
      <c r="V71" s="857"/>
      <c r="W71" s="857"/>
      <c r="X71" s="857"/>
      <c r="Y71" s="857"/>
      <c r="Z71" s="854"/>
      <c r="AA71" s="830"/>
      <c r="AB71" s="849"/>
      <c r="AC71" s="119"/>
      <c r="AD71" s="119"/>
      <c r="AE71" s="119"/>
      <c r="AF71" s="119"/>
      <c r="AG71" s="119"/>
      <c r="AH71" s="119"/>
      <c r="AI71" s="119"/>
      <c r="AJ71" s="119"/>
      <c r="AK71" s="119"/>
      <c r="AL71" s="119"/>
      <c r="AM71" s="119"/>
      <c r="AN71" s="119"/>
      <c r="AO71" s="119"/>
      <c r="AP71" s="119"/>
      <c r="AQ71" s="119"/>
    </row>
    <row r="72" spans="1:43" s="120" customFormat="1" ht="33.6" customHeight="1" x14ac:dyDescent="0.25">
      <c r="A72" s="867"/>
      <c r="B72" s="869"/>
      <c r="C72" s="873"/>
      <c r="D72" s="864"/>
      <c r="E72" s="828"/>
      <c r="F72" s="832"/>
      <c r="G72" s="828"/>
      <c r="H72" s="828"/>
      <c r="I72" s="828"/>
      <c r="J72" s="877"/>
      <c r="K72" s="450">
        <v>0.45</v>
      </c>
      <c r="L72" s="130" t="s">
        <v>23</v>
      </c>
      <c r="M72" s="131">
        <v>0</v>
      </c>
      <c r="N72" s="131">
        <v>0</v>
      </c>
      <c r="O72" s="131">
        <v>0</v>
      </c>
      <c r="P72" s="131">
        <v>0</v>
      </c>
      <c r="Q72" s="51">
        <f t="shared" ref="Q72" si="114">+SUM(M72:M72)*K72</f>
        <v>0</v>
      </c>
      <c r="R72" s="51">
        <f t="shared" ref="R72" si="115">+SUM(N72:N72)*K72</f>
        <v>0</v>
      </c>
      <c r="S72" s="51">
        <f t="shared" ref="S72" si="116">+SUM(O72:O72)*K72</f>
        <v>0</v>
      </c>
      <c r="T72" s="51">
        <f t="shared" ref="T72" si="117">+SUM(P72:P72)*K72</f>
        <v>0</v>
      </c>
      <c r="U72" s="53">
        <f t="shared" ref="U72" si="118">+MAX(Q72:T72)</f>
        <v>0</v>
      </c>
      <c r="V72" s="857"/>
      <c r="W72" s="857"/>
      <c r="X72" s="857"/>
      <c r="Y72" s="857"/>
      <c r="Z72" s="854"/>
      <c r="AA72" s="830"/>
      <c r="AB72" s="849"/>
      <c r="AC72" s="119"/>
      <c r="AD72" s="119"/>
      <c r="AE72" s="119"/>
      <c r="AF72" s="119"/>
      <c r="AG72" s="119"/>
      <c r="AH72" s="119"/>
      <c r="AI72" s="119"/>
      <c r="AJ72" s="119"/>
      <c r="AK72" s="119"/>
      <c r="AL72" s="119"/>
      <c r="AM72" s="119"/>
      <c r="AN72" s="119"/>
      <c r="AO72" s="119"/>
      <c r="AP72" s="119"/>
      <c r="AQ72" s="119"/>
    </row>
    <row r="73" spans="1:43" s="120" customFormat="1" ht="53.45" customHeight="1" x14ac:dyDescent="0.25">
      <c r="A73" s="867"/>
      <c r="B73" s="869"/>
      <c r="C73" s="873"/>
      <c r="D73" s="864"/>
      <c r="E73" s="828"/>
      <c r="F73" s="832"/>
      <c r="G73" s="828"/>
      <c r="H73" s="828"/>
      <c r="I73" s="828"/>
      <c r="J73" s="833" t="s">
        <v>608</v>
      </c>
      <c r="K73" s="453">
        <v>0.45</v>
      </c>
      <c r="L73" s="128" t="s">
        <v>22</v>
      </c>
      <c r="M73" s="132">
        <v>0.05</v>
      </c>
      <c r="N73" s="132">
        <v>0.35</v>
      </c>
      <c r="O73" s="132">
        <v>0.7</v>
      </c>
      <c r="P73" s="132">
        <v>1</v>
      </c>
      <c r="Q73" s="6">
        <f t="shared" si="0"/>
        <v>2.2500000000000003E-2</v>
      </c>
      <c r="R73" s="6">
        <f t="shared" si="1"/>
        <v>0.1575</v>
      </c>
      <c r="S73" s="6">
        <f t="shared" si="2"/>
        <v>0.315</v>
      </c>
      <c r="T73" s="6">
        <f t="shared" si="3"/>
        <v>0.45</v>
      </c>
      <c r="U73" s="49">
        <f t="shared" si="4"/>
        <v>0.45</v>
      </c>
      <c r="V73" s="857"/>
      <c r="W73" s="857"/>
      <c r="X73" s="857"/>
      <c r="Y73" s="857"/>
      <c r="Z73" s="854"/>
      <c r="AA73" s="830"/>
      <c r="AB73" s="849"/>
      <c r="AC73" s="119"/>
      <c r="AD73" s="119"/>
      <c r="AE73" s="119"/>
      <c r="AF73" s="119"/>
      <c r="AG73" s="119"/>
      <c r="AH73" s="119"/>
      <c r="AI73" s="119"/>
      <c r="AJ73" s="119"/>
      <c r="AK73" s="119"/>
      <c r="AL73" s="119"/>
      <c r="AM73" s="119"/>
      <c r="AN73" s="119"/>
      <c r="AO73" s="119"/>
      <c r="AP73" s="119"/>
      <c r="AQ73" s="119"/>
    </row>
    <row r="74" spans="1:43" s="120" customFormat="1" ht="37.9" customHeight="1" x14ac:dyDescent="0.25">
      <c r="A74" s="867"/>
      <c r="B74" s="869"/>
      <c r="C74" s="873"/>
      <c r="D74" s="864"/>
      <c r="E74" s="828"/>
      <c r="F74" s="832"/>
      <c r="G74" s="828"/>
      <c r="H74" s="828"/>
      <c r="I74" s="828"/>
      <c r="J74" s="834"/>
      <c r="K74" s="450">
        <v>0.45</v>
      </c>
      <c r="L74" s="130" t="s">
        <v>23</v>
      </c>
      <c r="M74" s="131">
        <v>0</v>
      </c>
      <c r="N74" s="131">
        <v>0</v>
      </c>
      <c r="O74" s="131">
        <v>0.376</v>
      </c>
      <c r="P74" s="131">
        <v>0</v>
      </c>
      <c r="Q74" s="51">
        <f t="shared" si="0"/>
        <v>0</v>
      </c>
      <c r="R74" s="51">
        <f t="shared" si="1"/>
        <v>0</v>
      </c>
      <c r="S74" s="51">
        <f t="shared" si="2"/>
        <v>0.16920000000000002</v>
      </c>
      <c r="T74" s="51">
        <f t="shared" si="3"/>
        <v>0</v>
      </c>
      <c r="U74" s="53">
        <f t="shared" si="4"/>
        <v>0.16920000000000002</v>
      </c>
      <c r="V74" s="857"/>
      <c r="W74" s="857"/>
      <c r="X74" s="857"/>
      <c r="Y74" s="857"/>
      <c r="Z74" s="854"/>
      <c r="AA74" s="831"/>
      <c r="AB74" s="849"/>
      <c r="AC74" s="119"/>
      <c r="AD74" s="119"/>
      <c r="AE74" s="119"/>
      <c r="AF74" s="119"/>
      <c r="AG74" s="119"/>
      <c r="AH74" s="119"/>
      <c r="AI74" s="119"/>
      <c r="AJ74" s="119"/>
      <c r="AK74" s="119"/>
      <c r="AL74" s="119"/>
      <c r="AM74" s="119"/>
      <c r="AN74" s="119"/>
      <c r="AO74" s="119"/>
      <c r="AP74" s="119"/>
      <c r="AQ74" s="119"/>
    </row>
    <row r="75" spans="1:43" s="120" customFormat="1" ht="31.9" customHeight="1" x14ac:dyDescent="0.25">
      <c r="A75" s="867"/>
      <c r="B75" s="869"/>
      <c r="C75" s="878" t="s">
        <v>174</v>
      </c>
      <c r="D75" s="815" t="s">
        <v>175</v>
      </c>
      <c r="E75" s="818" t="s">
        <v>943</v>
      </c>
      <c r="F75" s="826">
        <v>43</v>
      </c>
      <c r="G75" s="818" t="s">
        <v>1047</v>
      </c>
      <c r="H75" s="818" t="s">
        <v>173</v>
      </c>
      <c r="I75" s="818">
        <f>+MAX(V75:Y78)</f>
        <v>0</v>
      </c>
      <c r="J75" s="912" t="s">
        <v>609</v>
      </c>
      <c r="K75" s="449">
        <v>0</v>
      </c>
      <c r="L75" s="128" t="s">
        <v>22</v>
      </c>
      <c r="M75" s="129">
        <v>0</v>
      </c>
      <c r="N75" s="129">
        <v>0</v>
      </c>
      <c r="O75" s="129">
        <v>0</v>
      </c>
      <c r="P75" s="129">
        <v>0</v>
      </c>
      <c r="Q75" s="6">
        <f t="shared" si="0"/>
        <v>0</v>
      </c>
      <c r="R75" s="6">
        <f t="shared" si="1"/>
        <v>0</v>
      </c>
      <c r="S75" s="6">
        <f t="shared" si="2"/>
        <v>0</v>
      </c>
      <c r="T75" s="6">
        <f t="shared" si="3"/>
        <v>0</v>
      </c>
      <c r="U75" s="49">
        <f t="shared" si="4"/>
        <v>0</v>
      </c>
      <c r="V75" s="576">
        <f>+Q76+Q78</f>
        <v>0</v>
      </c>
      <c r="W75" s="576">
        <f>+R76+R78</f>
        <v>0</v>
      </c>
      <c r="X75" s="576">
        <f>+S76+S78</f>
        <v>0</v>
      </c>
      <c r="Y75" s="576">
        <f>+T76+T78</f>
        <v>0</v>
      </c>
      <c r="Z75" s="854"/>
      <c r="AA75" s="829" t="s">
        <v>329</v>
      </c>
      <c r="AB75" s="849"/>
      <c r="AC75" s="119"/>
      <c r="AD75" s="119"/>
      <c r="AE75" s="119"/>
      <c r="AF75" s="119"/>
      <c r="AG75" s="119"/>
      <c r="AH75" s="119"/>
      <c r="AI75" s="119"/>
      <c r="AJ75" s="119"/>
      <c r="AK75" s="119"/>
      <c r="AL75" s="119"/>
      <c r="AM75" s="119"/>
      <c r="AN75" s="119"/>
      <c r="AO75" s="119"/>
      <c r="AP75" s="119"/>
      <c r="AQ75" s="119"/>
    </row>
    <row r="76" spans="1:43" s="120" customFormat="1" ht="37.9" customHeight="1" x14ac:dyDescent="0.25">
      <c r="A76" s="867"/>
      <c r="B76" s="869"/>
      <c r="C76" s="879"/>
      <c r="D76" s="816"/>
      <c r="E76" s="819"/>
      <c r="F76" s="827"/>
      <c r="G76" s="819"/>
      <c r="H76" s="819"/>
      <c r="I76" s="819"/>
      <c r="J76" s="913"/>
      <c r="K76" s="450">
        <v>0</v>
      </c>
      <c r="L76" s="130" t="s">
        <v>23</v>
      </c>
      <c r="M76" s="131">
        <v>0</v>
      </c>
      <c r="N76" s="131">
        <v>0</v>
      </c>
      <c r="O76" s="131">
        <v>0</v>
      </c>
      <c r="P76" s="131">
        <v>0</v>
      </c>
      <c r="Q76" s="51">
        <f t="shared" si="0"/>
        <v>0</v>
      </c>
      <c r="R76" s="51">
        <f t="shared" si="1"/>
        <v>0</v>
      </c>
      <c r="S76" s="51">
        <f t="shared" si="2"/>
        <v>0</v>
      </c>
      <c r="T76" s="51">
        <f t="shared" si="3"/>
        <v>0</v>
      </c>
      <c r="U76" s="53">
        <f t="shared" si="4"/>
        <v>0</v>
      </c>
      <c r="V76" s="577"/>
      <c r="W76" s="577"/>
      <c r="X76" s="577"/>
      <c r="Y76" s="577"/>
      <c r="Z76" s="854"/>
      <c r="AA76" s="830"/>
      <c r="AB76" s="849"/>
      <c r="AC76" s="119"/>
      <c r="AD76" s="119"/>
      <c r="AE76" s="119"/>
      <c r="AF76" s="119"/>
      <c r="AG76" s="119"/>
      <c r="AH76" s="119"/>
      <c r="AI76" s="119"/>
      <c r="AJ76" s="119"/>
      <c r="AK76" s="119"/>
      <c r="AL76" s="119"/>
      <c r="AM76" s="119"/>
      <c r="AN76" s="119"/>
      <c r="AO76" s="119"/>
      <c r="AP76" s="119"/>
      <c r="AQ76" s="119"/>
    </row>
    <row r="77" spans="1:43" s="120" customFormat="1" ht="53.45" customHeight="1" x14ac:dyDescent="0.25">
      <c r="A77" s="867"/>
      <c r="B77" s="869"/>
      <c r="C77" s="879"/>
      <c r="D77" s="816"/>
      <c r="E77" s="819"/>
      <c r="F77" s="827"/>
      <c r="G77" s="819"/>
      <c r="H77" s="819"/>
      <c r="I77" s="819"/>
      <c r="J77" s="833" t="s">
        <v>610</v>
      </c>
      <c r="K77" s="449">
        <v>1</v>
      </c>
      <c r="L77" s="128" t="s">
        <v>22</v>
      </c>
      <c r="M77" s="132">
        <v>0</v>
      </c>
      <c r="N77" s="129">
        <v>0.25</v>
      </c>
      <c r="O77" s="129">
        <v>0.65</v>
      </c>
      <c r="P77" s="129">
        <v>1</v>
      </c>
      <c r="Q77" s="6">
        <f t="shared" si="0"/>
        <v>0</v>
      </c>
      <c r="R77" s="6">
        <f t="shared" si="1"/>
        <v>0.25</v>
      </c>
      <c r="S77" s="6">
        <f t="shared" si="2"/>
        <v>0.65</v>
      </c>
      <c r="T77" s="6">
        <f t="shared" si="3"/>
        <v>1</v>
      </c>
      <c r="U77" s="49">
        <f t="shared" si="4"/>
        <v>1</v>
      </c>
      <c r="V77" s="577"/>
      <c r="W77" s="577"/>
      <c r="X77" s="577"/>
      <c r="Y77" s="577"/>
      <c r="Z77" s="854"/>
      <c r="AA77" s="830"/>
      <c r="AB77" s="849"/>
      <c r="AC77" s="119"/>
      <c r="AD77" s="119"/>
      <c r="AE77" s="119"/>
      <c r="AF77" s="119"/>
      <c r="AG77" s="119"/>
      <c r="AH77" s="119"/>
      <c r="AI77" s="119"/>
      <c r="AJ77" s="119"/>
      <c r="AK77" s="119"/>
      <c r="AL77" s="119"/>
      <c r="AM77" s="119"/>
      <c r="AN77" s="119"/>
      <c r="AO77" s="119"/>
      <c r="AP77" s="119"/>
      <c r="AQ77" s="119"/>
    </row>
    <row r="78" spans="1:43" s="120" customFormat="1" ht="55.15" customHeight="1" x14ac:dyDescent="0.25">
      <c r="A78" s="867"/>
      <c r="B78" s="869"/>
      <c r="C78" s="879"/>
      <c r="D78" s="817"/>
      <c r="E78" s="820"/>
      <c r="F78" s="843"/>
      <c r="G78" s="820"/>
      <c r="H78" s="820"/>
      <c r="I78" s="820"/>
      <c r="J78" s="834"/>
      <c r="K78" s="450">
        <v>1</v>
      </c>
      <c r="L78" s="130" t="s">
        <v>23</v>
      </c>
      <c r="M78" s="131">
        <v>0</v>
      </c>
      <c r="N78" s="131">
        <v>0</v>
      </c>
      <c r="O78" s="131">
        <v>0</v>
      </c>
      <c r="P78" s="131">
        <v>0</v>
      </c>
      <c r="Q78" s="51">
        <f t="shared" si="0"/>
        <v>0</v>
      </c>
      <c r="R78" s="51">
        <f t="shared" si="1"/>
        <v>0</v>
      </c>
      <c r="S78" s="51">
        <f t="shared" si="2"/>
        <v>0</v>
      </c>
      <c r="T78" s="51">
        <f t="shared" si="3"/>
        <v>0</v>
      </c>
      <c r="U78" s="53">
        <f t="shared" si="4"/>
        <v>0</v>
      </c>
      <c r="V78" s="602"/>
      <c r="W78" s="602"/>
      <c r="X78" s="602"/>
      <c r="Y78" s="602"/>
      <c r="Z78" s="854"/>
      <c r="AA78" s="831"/>
      <c r="AB78" s="849"/>
      <c r="AC78" s="119"/>
      <c r="AD78" s="119"/>
      <c r="AE78" s="119"/>
      <c r="AF78" s="119"/>
      <c r="AG78" s="119"/>
      <c r="AH78" s="119"/>
      <c r="AI78" s="119"/>
      <c r="AJ78" s="119"/>
      <c r="AK78" s="119"/>
      <c r="AL78" s="119"/>
      <c r="AM78" s="119"/>
      <c r="AN78" s="119"/>
      <c r="AO78" s="119"/>
      <c r="AP78" s="119"/>
      <c r="AQ78" s="119"/>
    </row>
    <row r="79" spans="1:43" s="120" customFormat="1" ht="37.9" customHeight="1" x14ac:dyDescent="0.25">
      <c r="A79" s="867"/>
      <c r="B79" s="869"/>
      <c r="C79" s="879"/>
      <c r="D79" s="864" t="s">
        <v>176</v>
      </c>
      <c r="E79" s="828" t="s">
        <v>944</v>
      </c>
      <c r="F79" s="832">
        <v>44</v>
      </c>
      <c r="G79" s="828" t="s">
        <v>611</v>
      </c>
      <c r="H79" s="828" t="s">
        <v>612</v>
      </c>
      <c r="I79" s="828">
        <v>0</v>
      </c>
      <c r="J79" s="911" t="s">
        <v>613</v>
      </c>
      <c r="K79" s="449">
        <v>0.5</v>
      </c>
      <c r="L79" s="128" t="s">
        <v>22</v>
      </c>
      <c r="M79" s="129">
        <v>0.1</v>
      </c>
      <c r="N79" s="129">
        <v>0.5</v>
      </c>
      <c r="O79" s="129">
        <v>0.75</v>
      </c>
      <c r="P79" s="129">
        <v>1</v>
      </c>
      <c r="Q79" s="6">
        <f t="shared" si="0"/>
        <v>0.05</v>
      </c>
      <c r="R79" s="6">
        <f t="shared" si="1"/>
        <v>0.25</v>
      </c>
      <c r="S79" s="6">
        <f t="shared" si="2"/>
        <v>0.375</v>
      </c>
      <c r="T79" s="6">
        <f t="shared" si="3"/>
        <v>0.5</v>
      </c>
      <c r="U79" s="49">
        <f t="shared" si="4"/>
        <v>0.5</v>
      </c>
      <c r="V79" s="857">
        <f>+Q80+Q82</f>
        <v>0</v>
      </c>
      <c r="W79" s="857">
        <f>+R80+R82</f>
        <v>0</v>
      </c>
      <c r="X79" s="857">
        <f>+S80+S82</f>
        <v>0</v>
      </c>
      <c r="Y79" s="857">
        <f>+T80+T82</f>
        <v>0</v>
      </c>
      <c r="Z79" s="854"/>
      <c r="AA79" s="853" t="s">
        <v>161</v>
      </c>
      <c r="AB79" s="849"/>
      <c r="AC79" s="892"/>
      <c r="AD79" s="119"/>
      <c r="AE79" s="119"/>
      <c r="AF79" s="119"/>
      <c r="AG79" s="119"/>
      <c r="AH79" s="119"/>
      <c r="AI79" s="119"/>
      <c r="AJ79" s="119"/>
      <c r="AK79" s="119"/>
      <c r="AL79" s="119"/>
      <c r="AM79" s="119"/>
      <c r="AN79" s="119"/>
      <c r="AO79" s="119"/>
      <c r="AP79" s="119"/>
      <c r="AQ79" s="119"/>
    </row>
    <row r="80" spans="1:43" s="120" customFormat="1" ht="43.9" customHeight="1" x14ac:dyDescent="0.25">
      <c r="A80" s="867"/>
      <c r="B80" s="869"/>
      <c r="C80" s="879"/>
      <c r="D80" s="864"/>
      <c r="E80" s="828"/>
      <c r="F80" s="832"/>
      <c r="G80" s="828"/>
      <c r="H80" s="828"/>
      <c r="I80" s="828"/>
      <c r="J80" s="911"/>
      <c r="K80" s="450">
        <v>0.5</v>
      </c>
      <c r="L80" s="130" t="s">
        <v>23</v>
      </c>
      <c r="M80" s="131">
        <v>0.05</v>
      </c>
      <c r="N80" s="131">
        <v>0</v>
      </c>
      <c r="O80" s="131">
        <v>0</v>
      </c>
      <c r="P80" s="131">
        <v>0</v>
      </c>
      <c r="Q80" s="51">
        <v>0</v>
      </c>
      <c r="R80" s="51">
        <f t="shared" si="1"/>
        <v>0</v>
      </c>
      <c r="S80" s="51">
        <f t="shared" si="2"/>
        <v>0</v>
      </c>
      <c r="T80" s="51">
        <f t="shared" si="3"/>
        <v>0</v>
      </c>
      <c r="U80" s="53">
        <f t="shared" si="4"/>
        <v>0</v>
      </c>
      <c r="V80" s="857"/>
      <c r="W80" s="857"/>
      <c r="X80" s="857"/>
      <c r="Y80" s="857"/>
      <c r="Z80" s="854"/>
      <c r="AA80" s="854"/>
      <c r="AB80" s="849"/>
      <c r="AC80" s="892"/>
      <c r="AD80" s="119"/>
      <c r="AE80" s="119"/>
      <c r="AF80" s="119"/>
      <c r="AG80" s="119"/>
      <c r="AH80" s="119"/>
      <c r="AI80" s="119"/>
      <c r="AJ80" s="119"/>
      <c r="AK80" s="119"/>
      <c r="AL80" s="119"/>
      <c r="AM80" s="119"/>
      <c r="AN80" s="119"/>
      <c r="AO80" s="119"/>
      <c r="AP80" s="119"/>
      <c r="AQ80" s="119"/>
    </row>
    <row r="81" spans="1:43" s="120" customFormat="1" ht="53.45" customHeight="1" x14ac:dyDescent="0.25">
      <c r="A81" s="867"/>
      <c r="B81" s="869"/>
      <c r="C81" s="879"/>
      <c r="D81" s="864"/>
      <c r="E81" s="828"/>
      <c r="F81" s="832"/>
      <c r="G81" s="828"/>
      <c r="H81" s="828"/>
      <c r="I81" s="828"/>
      <c r="J81" s="833" t="s">
        <v>614</v>
      </c>
      <c r="K81" s="449">
        <v>0.5</v>
      </c>
      <c r="L81" s="128" t="s">
        <v>22</v>
      </c>
      <c r="M81" s="129">
        <v>0.1</v>
      </c>
      <c r="N81" s="129">
        <v>0.5</v>
      </c>
      <c r="O81" s="129">
        <v>0.75</v>
      </c>
      <c r="P81" s="129">
        <v>1</v>
      </c>
      <c r="Q81" s="6">
        <f t="shared" si="0"/>
        <v>0.05</v>
      </c>
      <c r="R81" s="6">
        <f t="shared" si="1"/>
        <v>0.25</v>
      </c>
      <c r="S81" s="6">
        <f t="shared" si="2"/>
        <v>0.375</v>
      </c>
      <c r="T81" s="6">
        <f t="shared" si="3"/>
        <v>0.5</v>
      </c>
      <c r="U81" s="49">
        <f t="shared" si="4"/>
        <v>0.5</v>
      </c>
      <c r="V81" s="857"/>
      <c r="W81" s="857"/>
      <c r="X81" s="857"/>
      <c r="Y81" s="857"/>
      <c r="Z81" s="854"/>
      <c r="AA81" s="854"/>
      <c r="AB81" s="849"/>
      <c r="AC81" s="892"/>
      <c r="AD81" s="119"/>
      <c r="AE81" s="119"/>
      <c r="AF81" s="119"/>
      <c r="AG81" s="119"/>
      <c r="AH81" s="119"/>
      <c r="AI81" s="119"/>
      <c r="AJ81" s="119"/>
      <c r="AK81" s="119"/>
      <c r="AL81" s="119"/>
      <c r="AM81" s="119"/>
      <c r="AN81" s="119"/>
      <c r="AO81" s="119"/>
      <c r="AP81" s="119"/>
      <c r="AQ81" s="119"/>
    </row>
    <row r="82" spans="1:43" s="120" customFormat="1" ht="46.9" customHeight="1" x14ac:dyDescent="0.25">
      <c r="A82" s="867"/>
      <c r="B82" s="869"/>
      <c r="C82" s="880"/>
      <c r="D82" s="864"/>
      <c r="E82" s="828"/>
      <c r="F82" s="832"/>
      <c r="G82" s="828"/>
      <c r="H82" s="828"/>
      <c r="I82" s="828"/>
      <c r="J82" s="834"/>
      <c r="K82" s="450">
        <v>0.5</v>
      </c>
      <c r="L82" s="130" t="s">
        <v>23</v>
      </c>
      <c r="M82" s="131">
        <v>0</v>
      </c>
      <c r="N82" s="131">
        <v>0</v>
      </c>
      <c r="O82" s="131">
        <v>0</v>
      </c>
      <c r="P82" s="131">
        <v>0</v>
      </c>
      <c r="Q82" s="51">
        <f t="shared" si="0"/>
        <v>0</v>
      </c>
      <c r="R82" s="51">
        <f t="shared" si="1"/>
        <v>0</v>
      </c>
      <c r="S82" s="51">
        <f t="shared" si="2"/>
        <v>0</v>
      </c>
      <c r="T82" s="51">
        <f t="shared" si="3"/>
        <v>0</v>
      </c>
      <c r="U82" s="53">
        <f t="shared" si="4"/>
        <v>0</v>
      </c>
      <c r="V82" s="857"/>
      <c r="W82" s="857"/>
      <c r="X82" s="857"/>
      <c r="Y82" s="857"/>
      <c r="Z82" s="854"/>
      <c r="AA82" s="854"/>
      <c r="AB82" s="849"/>
      <c r="AC82" s="892"/>
      <c r="AD82" s="119"/>
      <c r="AE82" s="119"/>
      <c r="AF82" s="119"/>
      <c r="AG82" s="119"/>
      <c r="AH82" s="119"/>
      <c r="AI82" s="119"/>
      <c r="AJ82" s="119"/>
      <c r="AK82" s="119"/>
      <c r="AL82" s="119"/>
      <c r="AM82" s="119"/>
      <c r="AN82" s="119"/>
      <c r="AO82" s="119"/>
      <c r="AP82" s="119"/>
      <c r="AQ82" s="119"/>
    </row>
    <row r="83" spans="1:43" s="120" customFormat="1" ht="34.9" customHeight="1" x14ac:dyDescent="0.25">
      <c r="A83" s="867"/>
      <c r="B83" s="869"/>
      <c r="C83" s="914"/>
      <c r="D83" s="815" t="s">
        <v>177</v>
      </c>
      <c r="E83" s="815" t="s">
        <v>555</v>
      </c>
      <c r="F83" s="836">
        <v>45</v>
      </c>
      <c r="G83" s="815" t="s">
        <v>558</v>
      </c>
      <c r="H83" s="815" t="s">
        <v>178</v>
      </c>
      <c r="I83" s="896">
        <v>0</v>
      </c>
      <c r="J83" s="893" t="s">
        <v>881</v>
      </c>
      <c r="K83" s="440">
        <v>0.33</v>
      </c>
      <c r="L83" s="245" t="s">
        <v>22</v>
      </c>
      <c r="M83" s="246">
        <v>0.25</v>
      </c>
      <c r="N83" s="246">
        <v>0.5</v>
      </c>
      <c r="O83" s="246">
        <v>0.75</v>
      </c>
      <c r="P83" s="246">
        <v>1</v>
      </c>
      <c r="Q83" s="6">
        <f t="shared" si="0"/>
        <v>8.2500000000000004E-2</v>
      </c>
      <c r="R83" s="6">
        <f t="shared" si="1"/>
        <v>0.16500000000000001</v>
      </c>
      <c r="S83" s="6">
        <f t="shared" si="2"/>
        <v>0.2475</v>
      </c>
      <c r="T83" s="6">
        <f t="shared" si="3"/>
        <v>0.33</v>
      </c>
      <c r="U83" s="49">
        <f t="shared" si="4"/>
        <v>0.33</v>
      </c>
      <c r="V83" s="576">
        <v>0</v>
      </c>
      <c r="W83" s="576">
        <v>0</v>
      </c>
      <c r="X83" s="576">
        <v>0</v>
      </c>
      <c r="Y83" s="576">
        <v>0</v>
      </c>
      <c r="Z83" s="829" t="s">
        <v>179</v>
      </c>
      <c r="AA83" s="830" t="s">
        <v>371</v>
      </c>
      <c r="AB83" s="849"/>
      <c r="AC83" s="119"/>
      <c r="AD83" s="119"/>
      <c r="AE83" s="119"/>
      <c r="AF83" s="119"/>
      <c r="AG83" s="119"/>
      <c r="AH83" s="119"/>
      <c r="AI83" s="119"/>
      <c r="AJ83" s="119"/>
      <c r="AK83" s="119"/>
      <c r="AL83" s="119"/>
      <c r="AM83" s="119"/>
      <c r="AN83" s="119"/>
      <c r="AO83" s="119"/>
      <c r="AP83" s="119"/>
      <c r="AQ83" s="119"/>
    </row>
    <row r="84" spans="1:43" s="120" customFormat="1" ht="37.15" customHeight="1" x14ac:dyDescent="0.25">
      <c r="A84" s="867"/>
      <c r="B84" s="869"/>
      <c r="C84" s="914"/>
      <c r="D84" s="816"/>
      <c r="E84" s="816"/>
      <c r="F84" s="836"/>
      <c r="G84" s="816"/>
      <c r="H84" s="816"/>
      <c r="I84" s="897"/>
      <c r="J84" s="894"/>
      <c r="K84" s="441">
        <v>0.33</v>
      </c>
      <c r="L84" s="247" t="s">
        <v>23</v>
      </c>
      <c r="M84" s="248">
        <v>0</v>
      </c>
      <c r="N84" s="248">
        <v>0</v>
      </c>
      <c r="O84" s="248">
        <v>0</v>
      </c>
      <c r="P84" s="248">
        <v>0</v>
      </c>
      <c r="Q84" s="51">
        <f t="shared" si="0"/>
        <v>0</v>
      </c>
      <c r="R84" s="51">
        <f t="shared" si="1"/>
        <v>0</v>
      </c>
      <c r="S84" s="51">
        <f t="shared" si="2"/>
        <v>0</v>
      </c>
      <c r="T84" s="51">
        <f t="shared" si="3"/>
        <v>0</v>
      </c>
      <c r="U84" s="53">
        <f t="shared" si="4"/>
        <v>0</v>
      </c>
      <c r="V84" s="577"/>
      <c r="W84" s="577"/>
      <c r="X84" s="577"/>
      <c r="Y84" s="577"/>
      <c r="Z84" s="830"/>
      <c r="AA84" s="830"/>
      <c r="AB84" s="849"/>
      <c r="AC84" s="119"/>
      <c r="AD84" s="119"/>
      <c r="AE84" s="119"/>
      <c r="AF84" s="119"/>
      <c r="AG84" s="119"/>
      <c r="AH84" s="119"/>
      <c r="AI84" s="119"/>
      <c r="AJ84" s="119"/>
      <c r="AK84" s="119"/>
      <c r="AL84" s="119"/>
      <c r="AM84" s="119"/>
      <c r="AN84" s="119"/>
      <c r="AO84" s="119"/>
      <c r="AP84" s="119"/>
      <c r="AQ84" s="119"/>
    </row>
    <row r="85" spans="1:43" s="120" customFormat="1" ht="37.15" customHeight="1" x14ac:dyDescent="0.25">
      <c r="A85" s="867"/>
      <c r="B85" s="869"/>
      <c r="C85" s="914"/>
      <c r="D85" s="816"/>
      <c r="E85" s="816"/>
      <c r="F85" s="836"/>
      <c r="G85" s="816"/>
      <c r="H85" s="816"/>
      <c r="I85" s="897"/>
      <c r="J85" s="893" t="s">
        <v>556</v>
      </c>
      <c r="K85" s="440">
        <v>0.33</v>
      </c>
      <c r="L85" s="245" t="s">
        <v>22</v>
      </c>
      <c r="M85" s="246">
        <v>0.25</v>
      </c>
      <c r="N85" s="246">
        <v>0.5</v>
      </c>
      <c r="O85" s="246">
        <v>0.75</v>
      </c>
      <c r="P85" s="246">
        <v>1</v>
      </c>
      <c r="Q85" s="6">
        <f>+SUM(M85:M85)*K85</f>
        <v>8.2500000000000004E-2</v>
      </c>
      <c r="R85" s="6">
        <f t="shared" si="1"/>
        <v>0.16500000000000001</v>
      </c>
      <c r="S85" s="6">
        <f t="shared" si="2"/>
        <v>0.2475</v>
      </c>
      <c r="T85" s="6">
        <f t="shared" si="3"/>
        <v>0.33</v>
      </c>
      <c r="U85" s="49">
        <f t="shared" si="4"/>
        <v>0.33</v>
      </c>
      <c r="V85" s="577"/>
      <c r="W85" s="577"/>
      <c r="X85" s="577"/>
      <c r="Y85" s="577"/>
      <c r="Z85" s="830"/>
      <c r="AA85" s="830"/>
      <c r="AB85" s="849"/>
      <c r="AC85" s="119"/>
      <c r="AD85" s="119"/>
      <c r="AE85" s="119"/>
      <c r="AF85" s="119"/>
      <c r="AG85" s="119"/>
      <c r="AH85" s="119"/>
      <c r="AI85" s="119"/>
      <c r="AJ85" s="119"/>
      <c r="AK85" s="119"/>
      <c r="AL85" s="119"/>
      <c r="AM85" s="119"/>
      <c r="AN85" s="119"/>
      <c r="AO85" s="119"/>
      <c r="AP85" s="119"/>
      <c r="AQ85" s="119"/>
    </row>
    <row r="86" spans="1:43" s="120" customFormat="1" ht="37.15" customHeight="1" x14ac:dyDescent="0.25">
      <c r="A86" s="867"/>
      <c r="B86" s="869"/>
      <c r="C86" s="914"/>
      <c r="D86" s="816"/>
      <c r="E86" s="816"/>
      <c r="F86" s="836"/>
      <c r="G86" s="816"/>
      <c r="H86" s="816"/>
      <c r="I86" s="897"/>
      <c r="J86" s="894"/>
      <c r="K86" s="441">
        <v>0.33</v>
      </c>
      <c r="L86" s="247" t="s">
        <v>23</v>
      </c>
      <c r="M86" s="248">
        <v>0</v>
      </c>
      <c r="N86" s="248">
        <v>0</v>
      </c>
      <c r="O86" s="248">
        <v>0</v>
      </c>
      <c r="P86" s="248">
        <v>0</v>
      </c>
      <c r="Q86" s="51">
        <f>+SUM(M86:M86)*K86</f>
        <v>0</v>
      </c>
      <c r="R86" s="51">
        <f t="shared" si="1"/>
        <v>0</v>
      </c>
      <c r="S86" s="51">
        <f t="shared" si="2"/>
        <v>0</v>
      </c>
      <c r="T86" s="51">
        <f t="shared" si="3"/>
        <v>0</v>
      </c>
      <c r="U86" s="53">
        <f t="shared" si="4"/>
        <v>0</v>
      </c>
      <c r="V86" s="577"/>
      <c r="W86" s="577"/>
      <c r="X86" s="577"/>
      <c r="Y86" s="577"/>
      <c r="Z86" s="830"/>
      <c r="AA86" s="830"/>
      <c r="AB86" s="849"/>
      <c r="AC86" s="119"/>
      <c r="AD86" s="119"/>
      <c r="AE86" s="119"/>
      <c r="AF86" s="119"/>
      <c r="AG86" s="119"/>
      <c r="AH86" s="119"/>
      <c r="AI86" s="119"/>
      <c r="AJ86" s="119"/>
      <c r="AK86" s="119"/>
      <c r="AL86" s="119"/>
      <c r="AM86" s="119"/>
      <c r="AN86" s="119"/>
      <c r="AO86" s="119"/>
      <c r="AP86" s="119"/>
      <c r="AQ86" s="119"/>
    </row>
    <row r="87" spans="1:43" s="120" customFormat="1" ht="49.15" customHeight="1" x14ac:dyDescent="0.25">
      <c r="A87" s="867"/>
      <c r="B87" s="869"/>
      <c r="C87" s="914"/>
      <c r="D87" s="816"/>
      <c r="E87" s="816"/>
      <c r="F87" s="836"/>
      <c r="G87" s="816"/>
      <c r="H87" s="816"/>
      <c r="I87" s="897"/>
      <c r="J87" s="893" t="s">
        <v>557</v>
      </c>
      <c r="K87" s="440">
        <v>0.34</v>
      </c>
      <c r="L87" s="245" t="s">
        <v>22</v>
      </c>
      <c r="M87" s="246">
        <v>0.25</v>
      </c>
      <c r="N87" s="246">
        <v>0.5</v>
      </c>
      <c r="O87" s="246">
        <v>0.75</v>
      </c>
      <c r="P87" s="246">
        <v>1</v>
      </c>
      <c r="Q87" s="6">
        <f t="shared" si="0"/>
        <v>8.5000000000000006E-2</v>
      </c>
      <c r="R87" s="6">
        <f t="shared" si="1"/>
        <v>0.17</v>
      </c>
      <c r="S87" s="6">
        <f t="shared" si="2"/>
        <v>0.255</v>
      </c>
      <c r="T87" s="6">
        <f t="shared" si="3"/>
        <v>0.34</v>
      </c>
      <c r="U87" s="49">
        <f t="shared" si="4"/>
        <v>0.34</v>
      </c>
      <c r="V87" s="577"/>
      <c r="W87" s="577"/>
      <c r="X87" s="577"/>
      <c r="Y87" s="577"/>
      <c r="Z87" s="830"/>
      <c r="AA87" s="830"/>
      <c r="AB87" s="849"/>
      <c r="AC87" s="119"/>
      <c r="AD87" s="119"/>
      <c r="AE87" s="119"/>
      <c r="AF87" s="119"/>
      <c r="AG87" s="119"/>
      <c r="AH87" s="119"/>
      <c r="AI87" s="119"/>
      <c r="AJ87" s="119"/>
      <c r="AK87" s="119"/>
      <c r="AL87" s="119"/>
      <c r="AM87" s="119"/>
      <c r="AN87" s="119"/>
      <c r="AO87" s="119"/>
      <c r="AP87" s="119"/>
      <c r="AQ87" s="119"/>
    </row>
    <row r="88" spans="1:43" s="120" customFormat="1" ht="46.9" customHeight="1" x14ac:dyDescent="0.25">
      <c r="A88" s="867"/>
      <c r="B88" s="869"/>
      <c r="C88" s="914"/>
      <c r="D88" s="816"/>
      <c r="E88" s="817"/>
      <c r="F88" s="898"/>
      <c r="G88" s="816"/>
      <c r="H88" s="816"/>
      <c r="I88" s="897"/>
      <c r="J88" s="894"/>
      <c r="K88" s="441">
        <v>0.34</v>
      </c>
      <c r="L88" s="247" t="s">
        <v>23</v>
      </c>
      <c r="M88" s="248">
        <v>0</v>
      </c>
      <c r="N88" s="248">
        <v>0</v>
      </c>
      <c r="O88" s="248">
        <v>0</v>
      </c>
      <c r="P88" s="248">
        <v>0</v>
      </c>
      <c r="Q88" s="51">
        <f t="shared" si="0"/>
        <v>0</v>
      </c>
      <c r="R88" s="51">
        <f t="shared" si="1"/>
        <v>0</v>
      </c>
      <c r="S88" s="51">
        <f t="shared" si="2"/>
        <v>0</v>
      </c>
      <c r="T88" s="51">
        <f t="shared" si="3"/>
        <v>0</v>
      </c>
      <c r="U88" s="53">
        <f t="shared" si="4"/>
        <v>0</v>
      </c>
      <c r="V88" s="577"/>
      <c r="W88" s="577"/>
      <c r="X88" s="577"/>
      <c r="Y88" s="577"/>
      <c r="Z88" s="831"/>
      <c r="AA88" s="831"/>
      <c r="AB88" s="849"/>
      <c r="AC88" s="119"/>
      <c r="AD88" s="119"/>
      <c r="AE88" s="119"/>
      <c r="AF88" s="119"/>
      <c r="AG88" s="119"/>
      <c r="AH88" s="119"/>
      <c r="AI88" s="119"/>
      <c r="AJ88" s="119"/>
      <c r="AK88" s="119"/>
      <c r="AL88" s="119"/>
      <c r="AM88" s="119"/>
      <c r="AN88" s="119"/>
      <c r="AO88" s="119"/>
      <c r="AP88" s="119"/>
      <c r="AQ88" s="119"/>
    </row>
    <row r="89" spans="1:43" s="120" customFormat="1" ht="46.15" customHeight="1" x14ac:dyDescent="0.25">
      <c r="A89" s="867"/>
      <c r="B89" s="869"/>
      <c r="C89" s="914"/>
      <c r="D89" s="816"/>
      <c r="E89" s="821" t="s">
        <v>1120</v>
      </c>
      <c r="F89" s="871">
        <v>46</v>
      </c>
      <c r="G89" s="864" t="s">
        <v>848</v>
      </c>
      <c r="H89" s="864" t="s">
        <v>849</v>
      </c>
      <c r="I89" s="872">
        <v>0</v>
      </c>
      <c r="J89" s="865" t="s">
        <v>850</v>
      </c>
      <c r="K89" s="449">
        <v>0.2</v>
      </c>
      <c r="L89" s="128" t="s">
        <v>22</v>
      </c>
      <c r="M89" s="129">
        <v>1</v>
      </c>
      <c r="N89" s="129">
        <v>1</v>
      </c>
      <c r="O89" s="129">
        <v>1</v>
      </c>
      <c r="P89" s="129">
        <v>1</v>
      </c>
      <c r="Q89" s="6">
        <f t="shared" ref="Q89" si="119">+SUM(M89:M89)*K89</f>
        <v>0.2</v>
      </c>
      <c r="R89" s="6">
        <f t="shared" ref="R89" si="120">+SUM(N89:N89)*K89</f>
        <v>0.2</v>
      </c>
      <c r="S89" s="6">
        <f t="shared" ref="S89:S145" si="121">+SUM(O89:O89)*K89</f>
        <v>0.2</v>
      </c>
      <c r="T89" s="6">
        <f t="shared" ref="T89:T145" si="122">+SUM(P89:P89)*K89</f>
        <v>0.2</v>
      </c>
      <c r="U89" s="49">
        <f t="shared" ref="U89:U146" si="123">+MAX(Q89:T89)</f>
        <v>0.2</v>
      </c>
      <c r="V89" s="576">
        <f>+Q94</f>
        <v>0</v>
      </c>
      <c r="W89" s="576">
        <f>+R94</f>
        <v>0</v>
      </c>
      <c r="X89" s="576">
        <f>+S94</f>
        <v>0</v>
      </c>
      <c r="Y89" s="576">
        <f>+T94</f>
        <v>0</v>
      </c>
      <c r="Z89" s="812" t="s">
        <v>198</v>
      </c>
      <c r="AA89" s="829" t="s">
        <v>1202</v>
      </c>
      <c r="AB89" s="849"/>
      <c r="AC89" s="119"/>
      <c r="AD89" s="119"/>
      <c r="AE89" s="119"/>
      <c r="AF89" s="119"/>
      <c r="AG89" s="119"/>
      <c r="AH89" s="119"/>
      <c r="AI89" s="119"/>
      <c r="AJ89" s="119"/>
      <c r="AK89" s="119"/>
      <c r="AL89" s="119"/>
      <c r="AM89" s="119"/>
      <c r="AN89" s="119"/>
      <c r="AO89" s="119"/>
      <c r="AP89" s="119"/>
      <c r="AQ89" s="119"/>
    </row>
    <row r="90" spans="1:43" s="120" customFormat="1" ht="70.150000000000006" customHeight="1" x14ac:dyDescent="0.25">
      <c r="A90" s="867"/>
      <c r="B90" s="869"/>
      <c r="C90" s="914"/>
      <c r="D90" s="816"/>
      <c r="E90" s="822"/>
      <c r="F90" s="871"/>
      <c r="G90" s="864"/>
      <c r="H90" s="864"/>
      <c r="I90" s="872"/>
      <c r="J90" s="865"/>
      <c r="K90" s="450">
        <v>0.2</v>
      </c>
      <c r="L90" s="130" t="s">
        <v>23</v>
      </c>
      <c r="M90" s="131">
        <v>0</v>
      </c>
      <c r="N90" s="131">
        <v>0</v>
      </c>
      <c r="O90" s="131">
        <v>0</v>
      </c>
      <c r="P90" s="131">
        <v>0</v>
      </c>
      <c r="Q90" s="51">
        <f t="shared" ref="Q90" si="124">+SUM(M90:M90)*K90</f>
        <v>0</v>
      </c>
      <c r="R90" s="51">
        <f t="shared" ref="R90:R92" si="125">+SUM(N90:N90)*K90</f>
        <v>0</v>
      </c>
      <c r="S90" s="51">
        <f t="shared" ref="S90:S92" si="126">+SUM(O90:O90)*K90</f>
        <v>0</v>
      </c>
      <c r="T90" s="51">
        <f t="shared" ref="T90:T92" si="127">+SUM(P90:P90)*K90</f>
        <v>0</v>
      </c>
      <c r="U90" s="53">
        <f t="shared" ref="U90:U92" si="128">+MAX(Q90:T90)</f>
        <v>0</v>
      </c>
      <c r="V90" s="577"/>
      <c r="W90" s="577"/>
      <c r="X90" s="577"/>
      <c r="Y90" s="577"/>
      <c r="Z90" s="813"/>
      <c r="AA90" s="830"/>
      <c r="AB90" s="849"/>
      <c r="AC90" s="119"/>
      <c r="AD90" s="119"/>
      <c r="AE90" s="119"/>
      <c r="AF90" s="119"/>
      <c r="AG90" s="119"/>
      <c r="AH90" s="119"/>
      <c r="AI90" s="119"/>
      <c r="AJ90" s="119"/>
      <c r="AK90" s="119"/>
      <c r="AL90" s="119"/>
      <c r="AM90" s="119"/>
      <c r="AN90" s="119"/>
      <c r="AO90" s="119"/>
      <c r="AP90" s="119"/>
      <c r="AQ90" s="119"/>
    </row>
    <row r="91" spans="1:43" s="120" customFormat="1" ht="37.9" customHeight="1" x14ac:dyDescent="0.25">
      <c r="A91" s="867"/>
      <c r="B91" s="869"/>
      <c r="C91" s="914"/>
      <c r="D91" s="816"/>
      <c r="E91" s="822"/>
      <c r="F91" s="871"/>
      <c r="G91" s="815" t="s">
        <v>851</v>
      </c>
      <c r="H91" s="815" t="s">
        <v>852</v>
      </c>
      <c r="I91" s="872">
        <v>0</v>
      </c>
      <c r="J91" s="865" t="s">
        <v>853</v>
      </c>
      <c r="K91" s="455">
        <v>0.5</v>
      </c>
      <c r="L91" s="128" t="s">
        <v>22</v>
      </c>
      <c r="M91" s="460">
        <v>0</v>
      </c>
      <c r="N91" s="460">
        <v>0.2</v>
      </c>
      <c r="O91" s="460">
        <v>0.6</v>
      </c>
      <c r="P91" s="460">
        <v>1</v>
      </c>
      <c r="Q91" s="461">
        <v>0</v>
      </c>
      <c r="R91" s="461">
        <f t="shared" si="125"/>
        <v>0.1</v>
      </c>
      <c r="S91" s="461">
        <f t="shared" si="126"/>
        <v>0.3</v>
      </c>
      <c r="T91" s="461">
        <f t="shared" si="127"/>
        <v>0.5</v>
      </c>
      <c r="U91" s="459">
        <f t="shared" si="128"/>
        <v>0.5</v>
      </c>
      <c r="V91" s="577"/>
      <c r="W91" s="577"/>
      <c r="X91" s="577"/>
      <c r="Y91" s="577"/>
      <c r="Z91" s="813"/>
      <c r="AA91" s="830"/>
      <c r="AB91" s="849"/>
      <c r="AC91" s="119"/>
      <c r="AD91" s="119"/>
      <c r="AE91" s="119"/>
      <c r="AF91" s="119"/>
      <c r="AG91" s="119"/>
      <c r="AH91" s="119"/>
      <c r="AI91" s="119"/>
      <c r="AJ91" s="119"/>
      <c r="AK91" s="119"/>
      <c r="AL91" s="119"/>
      <c r="AM91" s="119"/>
      <c r="AN91" s="119"/>
      <c r="AO91" s="119"/>
      <c r="AP91" s="119"/>
      <c r="AQ91" s="119"/>
    </row>
    <row r="92" spans="1:43" s="120" customFormat="1" ht="46.15" customHeight="1" x14ac:dyDescent="0.25">
      <c r="A92" s="867"/>
      <c r="B92" s="869"/>
      <c r="C92" s="914"/>
      <c r="D92" s="816"/>
      <c r="E92" s="822"/>
      <c r="F92" s="871"/>
      <c r="G92" s="817"/>
      <c r="H92" s="817"/>
      <c r="I92" s="872"/>
      <c r="J92" s="865"/>
      <c r="K92" s="450">
        <v>0.5</v>
      </c>
      <c r="L92" s="130" t="s">
        <v>23</v>
      </c>
      <c r="M92" s="131">
        <v>0</v>
      </c>
      <c r="N92" s="131">
        <v>0</v>
      </c>
      <c r="O92" s="131">
        <v>0</v>
      </c>
      <c r="P92" s="131">
        <v>0</v>
      </c>
      <c r="Q92" s="51">
        <v>0</v>
      </c>
      <c r="R92" s="51">
        <f t="shared" si="125"/>
        <v>0</v>
      </c>
      <c r="S92" s="51">
        <f t="shared" si="126"/>
        <v>0</v>
      </c>
      <c r="T92" s="51">
        <f t="shared" si="127"/>
        <v>0</v>
      </c>
      <c r="U92" s="51">
        <f t="shared" si="128"/>
        <v>0</v>
      </c>
      <c r="V92" s="577"/>
      <c r="W92" s="577"/>
      <c r="X92" s="577"/>
      <c r="Y92" s="577"/>
      <c r="Z92" s="813"/>
      <c r="AA92" s="830"/>
      <c r="AB92" s="849"/>
      <c r="AC92" s="119"/>
      <c r="AD92" s="119"/>
      <c r="AE92" s="119"/>
      <c r="AF92" s="119"/>
      <c r="AG92" s="119"/>
      <c r="AH92" s="119"/>
      <c r="AI92" s="119"/>
      <c r="AJ92" s="119"/>
      <c r="AK92" s="119"/>
      <c r="AL92" s="119"/>
      <c r="AM92" s="119"/>
      <c r="AN92" s="119"/>
      <c r="AO92" s="119"/>
      <c r="AP92" s="119"/>
      <c r="AQ92" s="119"/>
    </row>
    <row r="93" spans="1:43" s="120" customFormat="1" ht="45.6" customHeight="1" x14ac:dyDescent="0.25">
      <c r="A93" s="867"/>
      <c r="B93" s="869"/>
      <c r="C93" s="914"/>
      <c r="D93" s="816"/>
      <c r="E93" s="822"/>
      <c r="F93" s="871"/>
      <c r="G93" s="864" t="s">
        <v>854</v>
      </c>
      <c r="H93" s="864" t="s">
        <v>856</v>
      </c>
      <c r="I93" s="872">
        <v>0</v>
      </c>
      <c r="J93" s="865" t="s">
        <v>855</v>
      </c>
      <c r="K93" s="449">
        <v>0.3</v>
      </c>
      <c r="L93" s="128" t="s">
        <v>22</v>
      </c>
      <c r="M93" s="129">
        <v>0</v>
      </c>
      <c r="N93" s="129">
        <v>0.2</v>
      </c>
      <c r="O93" s="129">
        <v>0.6</v>
      </c>
      <c r="P93" s="129">
        <v>1</v>
      </c>
      <c r="Q93" s="6">
        <f t="shared" ref="Q93:Q139" si="129">+SUM(M93:M93)*K93</f>
        <v>0</v>
      </c>
      <c r="R93" s="6">
        <f t="shared" ref="R93:R134" si="130">+SUM(N93:N93)*K93</f>
        <v>0.06</v>
      </c>
      <c r="S93" s="6">
        <f t="shared" si="121"/>
        <v>0.18</v>
      </c>
      <c r="T93" s="6">
        <f t="shared" si="122"/>
        <v>0.3</v>
      </c>
      <c r="U93" s="49">
        <f t="shared" si="123"/>
        <v>0.3</v>
      </c>
      <c r="V93" s="577"/>
      <c r="W93" s="577"/>
      <c r="X93" s="577"/>
      <c r="Y93" s="577"/>
      <c r="Z93" s="813"/>
      <c r="AA93" s="830"/>
      <c r="AB93" s="849"/>
      <c r="AC93" s="119"/>
      <c r="AD93" s="119"/>
      <c r="AE93" s="119"/>
      <c r="AF93" s="119"/>
      <c r="AG93" s="119"/>
      <c r="AH93" s="119"/>
      <c r="AI93" s="119"/>
      <c r="AJ93" s="119"/>
      <c r="AK93" s="119"/>
      <c r="AL93" s="119"/>
      <c r="AM93" s="119"/>
      <c r="AN93" s="119"/>
      <c r="AO93" s="119"/>
      <c r="AP93" s="119"/>
      <c r="AQ93" s="119"/>
    </row>
    <row r="94" spans="1:43" s="120" customFormat="1" ht="48.6" customHeight="1" x14ac:dyDescent="0.25">
      <c r="A94" s="867"/>
      <c r="B94" s="869"/>
      <c r="C94" s="915"/>
      <c r="D94" s="817"/>
      <c r="E94" s="823"/>
      <c r="F94" s="871"/>
      <c r="G94" s="864"/>
      <c r="H94" s="864"/>
      <c r="I94" s="872"/>
      <c r="J94" s="865"/>
      <c r="K94" s="450">
        <v>0.3</v>
      </c>
      <c r="L94" s="130" t="s">
        <v>23</v>
      </c>
      <c r="M94" s="131">
        <v>0</v>
      </c>
      <c r="N94" s="131">
        <v>0</v>
      </c>
      <c r="O94" s="131">
        <v>0</v>
      </c>
      <c r="P94" s="131">
        <v>0</v>
      </c>
      <c r="Q94" s="51">
        <f t="shared" si="129"/>
        <v>0</v>
      </c>
      <c r="R94" s="51">
        <f t="shared" si="130"/>
        <v>0</v>
      </c>
      <c r="S94" s="51">
        <f t="shared" si="121"/>
        <v>0</v>
      </c>
      <c r="T94" s="51">
        <f t="shared" si="122"/>
        <v>0</v>
      </c>
      <c r="U94" s="53">
        <f t="shared" si="123"/>
        <v>0</v>
      </c>
      <c r="V94" s="602"/>
      <c r="W94" s="602"/>
      <c r="X94" s="602"/>
      <c r="Y94" s="602"/>
      <c r="Z94" s="813"/>
      <c r="AA94" s="831"/>
      <c r="AB94" s="849"/>
      <c r="AC94" s="119"/>
      <c r="AD94" s="119"/>
      <c r="AE94" s="119"/>
      <c r="AF94" s="119"/>
      <c r="AG94" s="119"/>
      <c r="AH94" s="119"/>
      <c r="AI94" s="119"/>
      <c r="AJ94" s="119"/>
      <c r="AK94" s="119"/>
      <c r="AL94" s="119"/>
      <c r="AM94" s="119"/>
      <c r="AN94" s="119"/>
      <c r="AO94" s="119"/>
      <c r="AP94" s="119"/>
      <c r="AQ94" s="119"/>
    </row>
    <row r="95" spans="1:43" s="120" customFormat="1" ht="49.9" customHeight="1" x14ac:dyDescent="0.25">
      <c r="A95" s="867"/>
      <c r="B95" s="869"/>
      <c r="C95" s="916" t="s">
        <v>180</v>
      </c>
      <c r="D95" s="815" t="s">
        <v>181</v>
      </c>
      <c r="E95" s="864" t="s">
        <v>947</v>
      </c>
      <c r="F95" s="871">
        <v>47</v>
      </c>
      <c r="G95" s="864" t="s">
        <v>631</v>
      </c>
      <c r="H95" s="895" t="s">
        <v>1177</v>
      </c>
      <c r="I95" s="863">
        <v>0</v>
      </c>
      <c r="J95" s="865" t="s">
        <v>1182</v>
      </c>
      <c r="K95" s="449">
        <v>0.2</v>
      </c>
      <c r="L95" s="128" t="s">
        <v>22</v>
      </c>
      <c r="M95" s="129">
        <v>0.1</v>
      </c>
      <c r="N95" s="129">
        <v>0.4</v>
      </c>
      <c r="O95" s="129">
        <v>0.7</v>
      </c>
      <c r="P95" s="129">
        <v>1</v>
      </c>
      <c r="Q95" s="6">
        <f t="shared" si="129"/>
        <v>2.0000000000000004E-2</v>
      </c>
      <c r="R95" s="6">
        <f t="shared" si="130"/>
        <v>8.0000000000000016E-2</v>
      </c>
      <c r="S95" s="6">
        <f t="shared" si="121"/>
        <v>0.13999999999999999</v>
      </c>
      <c r="T95" s="6">
        <f t="shared" si="122"/>
        <v>0.2</v>
      </c>
      <c r="U95" s="49">
        <f t="shared" si="123"/>
        <v>0.2</v>
      </c>
      <c r="V95" s="576">
        <f>+Q96+Q102+Q104</f>
        <v>0</v>
      </c>
      <c r="W95" s="576">
        <f>+R96+R102+R104</f>
        <v>0</v>
      </c>
      <c r="X95" s="576">
        <f>+S96+S102+S104</f>
        <v>0</v>
      </c>
      <c r="Y95" s="576">
        <f>+T96+T102+T104</f>
        <v>0</v>
      </c>
      <c r="Z95" s="812" t="s">
        <v>68</v>
      </c>
      <c r="AA95" s="829" t="s">
        <v>182</v>
      </c>
      <c r="AB95" s="849"/>
      <c r="AC95" s="119"/>
      <c r="AD95" s="119"/>
      <c r="AE95" s="119"/>
      <c r="AF95" s="119"/>
      <c r="AG95" s="119"/>
      <c r="AH95" s="119"/>
      <c r="AI95" s="119"/>
      <c r="AJ95" s="119"/>
      <c r="AK95" s="119"/>
      <c r="AL95" s="119"/>
      <c r="AM95" s="119"/>
      <c r="AN95" s="119"/>
      <c r="AO95" s="119"/>
      <c r="AP95" s="119"/>
      <c r="AQ95" s="119"/>
    </row>
    <row r="96" spans="1:43" s="120" customFormat="1" ht="53.45" customHeight="1" x14ac:dyDescent="0.25">
      <c r="A96" s="867"/>
      <c r="B96" s="869"/>
      <c r="C96" s="914"/>
      <c r="D96" s="816"/>
      <c r="E96" s="864"/>
      <c r="F96" s="871"/>
      <c r="G96" s="864"/>
      <c r="H96" s="895"/>
      <c r="I96" s="863"/>
      <c r="J96" s="865"/>
      <c r="K96" s="450">
        <v>0.2</v>
      </c>
      <c r="L96" s="130" t="s">
        <v>23</v>
      </c>
      <c r="M96" s="131">
        <v>0</v>
      </c>
      <c r="N96" s="131">
        <v>0</v>
      </c>
      <c r="O96" s="131">
        <v>0</v>
      </c>
      <c r="P96" s="131">
        <v>0</v>
      </c>
      <c r="Q96" s="51">
        <f t="shared" si="129"/>
        <v>0</v>
      </c>
      <c r="R96" s="51">
        <f t="shared" si="130"/>
        <v>0</v>
      </c>
      <c r="S96" s="51">
        <f t="shared" si="121"/>
        <v>0</v>
      </c>
      <c r="T96" s="51">
        <f t="shared" si="122"/>
        <v>0</v>
      </c>
      <c r="U96" s="53">
        <f t="shared" si="123"/>
        <v>0</v>
      </c>
      <c r="V96" s="577"/>
      <c r="W96" s="577"/>
      <c r="X96" s="577"/>
      <c r="Y96" s="577"/>
      <c r="Z96" s="813"/>
      <c r="AA96" s="830"/>
      <c r="AB96" s="849"/>
      <c r="AC96" s="119"/>
      <c r="AD96" s="119"/>
      <c r="AE96" s="119"/>
      <c r="AF96" s="119"/>
      <c r="AG96" s="119"/>
      <c r="AH96" s="119"/>
      <c r="AI96" s="119"/>
      <c r="AJ96" s="119"/>
      <c r="AK96" s="119"/>
      <c r="AL96" s="119"/>
      <c r="AM96" s="119"/>
      <c r="AN96" s="119"/>
      <c r="AO96" s="119"/>
      <c r="AP96" s="119"/>
      <c r="AQ96" s="119"/>
    </row>
    <row r="97" spans="1:43" s="120" customFormat="1" ht="43.15" customHeight="1" x14ac:dyDescent="0.25">
      <c r="A97" s="867"/>
      <c r="B97" s="869"/>
      <c r="C97" s="914"/>
      <c r="D97" s="816"/>
      <c r="E97" s="864"/>
      <c r="F97" s="871"/>
      <c r="G97" s="864"/>
      <c r="H97" s="895" t="s">
        <v>1178</v>
      </c>
      <c r="I97" s="863"/>
      <c r="J97" s="865" t="s">
        <v>1183</v>
      </c>
      <c r="K97" s="449">
        <v>0.2</v>
      </c>
      <c r="L97" s="128" t="s">
        <v>22</v>
      </c>
      <c r="M97" s="129">
        <v>0.1</v>
      </c>
      <c r="N97" s="129">
        <v>0.4</v>
      </c>
      <c r="O97" s="129">
        <v>0.7</v>
      </c>
      <c r="P97" s="129">
        <v>1</v>
      </c>
      <c r="Q97" s="6">
        <f t="shared" ref="Q97" si="131">+SUM(M97:M97)*K97</f>
        <v>2.0000000000000004E-2</v>
      </c>
      <c r="R97" s="6">
        <f t="shared" ref="R97" si="132">+SUM(N97:N97)*K97</f>
        <v>8.0000000000000016E-2</v>
      </c>
      <c r="S97" s="6">
        <f t="shared" si="121"/>
        <v>0.13999999999999999</v>
      </c>
      <c r="T97" s="6">
        <f t="shared" si="122"/>
        <v>0.2</v>
      </c>
      <c r="U97" s="49">
        <f t="shared" si="123"/>
        <v>0.2</v>
      </c>
      <c r="V97" s="577"/>
      <c r="W97" s="577"/>
      <c r="X97" s="577"/>
      <c r="Y97" s="577"/>
      <c r="Z97" s="813"/>
      <c r="AA97" s="830"/>
      <c r="AB97" s="849"/>
      <c r="AC97" s="119"/>
      <c r="AD97" s="119"/>
      <c r="AE97" s="119"/>
      <c r="AF97" s="119"/>
      <c r="AG97" s="119"/>
      <c r="AH97" s="119"/>
      <c r="AI97" s="119"/>
      <c r="AJ97" s="119"/>
      <c r="AK97" s="119"/>
      <c r="AL97" s="119"/>
      <c r="AM97" s="119"/>
      <c r="AN97" s="119"/>
      <c r="AO97" s="119"/>
      <c r="AP97" s="119"/>
      <c r="AQ97" s="119"/>
    </row>
    <row r="98" spans="1:43" s="120" customFormat="1" ht="36" customHeight="1" x14ac:dyDescent="0.25">
      <c r="A98" s="867"/>
      <c r="B98" s="869"/>
      <c r="C98" s="914"/>
      <c r="D98" s="816"/>
      <c r="E98" s="864"/>
      <c r="F98" s="871"/>
      <c r="G98" s="864"/>
      <c r="H98" s="895"/>
      <c r="I98" s="863"/>
      <c r="J98" s="865"/>
      <c r="K98" s="450">
        <v>0.2</v>
      </c>
      <c r="L98" s="130" t="s">
        <v>23</v>
      </c>
      <c r="M98" s="131">
        <v>0</v>
      </c>
      <c r="N98" s="131">
        <v>0</v>
      </c>
      <c r="O98" s="131">
        <v>0</v>
      </c>
      <c r="P98" s="131">
        <v>0</v>
      </c>
      <c r="Q98" s="51">
        <f t="shared" ref="Q98" si="133">+SUM(M98:M98)*K98</f>
        <v>0</v>
      </c>
      <c r="R98" s="51">
        <f t="shared" ref="R98" si="134">+SUM(N98:N98)*K98</f>
        <v>0</v>
      </c>
      <c r="S98" s="51">
        <f t="shared" ref="S98:S99" si="135">+SUM(O98:O98)*K98</f>
        <v>0</v>
      </c>
      <c r="T98" s="51">
        <f t="shared" ref="T98:T99" si="136">+SUM(P98:P98)*K98</f>
        <v>0</v>
      </c>
      <c r="U98" s="53">
        <f t="shared" ref="U98:U99" si="137">+MAX(Q98:T98)</f>
        <v>0</v>
      </c>
      <c r="V98" s="577"/>
      <c r="W98" s="577"/>
      <c r="X98" s="577"/>
      <c r="Y98" s="577"/>
      <c r="Z98" s="813"/>
      <c r="AA98" s="830"/>
      <c r="AB98" s="849"/>
      <c r="AC98" s="119"/>
      <c r="AD98" s="119"/>
      <c r="AE98" s="119"/>
      <c r="AF98" s="119"/>
      <c r="AG98" s="119"/>
      <c r="AH98" s="119"/>
      <c r="AI98" s="119"/>
      <c r="AJ98" s="119"/>
      <c r="AK98" s="119"/>
      <c r="AL98" s="119"/>
      <c r="AM98" s="119"/>
      <c r="AN98" s="119"/>
      <c r="AO98" s="119"/>
      <c r="AP98" s="119"/>
      <c r="AQ98" s="119"/>
    </row>
    <row r="99" spans="1:43" s="120" customFormat="1" ht="53.45" customHeight="1" x14ac:dyDescent="0.25">
      <c r="A99" s="867"/>
      <c r="B99" s="869"/>
      <c r="C99" s="914"/>
      <c r="D99" s="816"/>
      <c r="E99" s="864"/>
      <c r="F99" s="871"/>
      <c r="G99" s="864"/>
      <c r="H99" s="895" t="s">
        <v>1179</v>
      </c>
      <c r="I99" s="863"/>
      <c r="J99" s="865" t="s">
        <v>1184</v>
      </c>
      <c r="K99" s="449">
        <v>0.2</v>
      </c>
      <c r="L99" s="128" t="s">
        <v>22</v>
      </c>
      <c r="M99" s="129">
        <v>0</v>
      </c>
      <c r="N99" s="129">
        <v>0.1</v>
      </c>
      <c r="O99" s="129">
        <v>0.45</v>
      </c>
      <c r="P99" s="129">
        <v>1</v>
      </c>
      <c r="Q99" s="6">
        <f t="shared" ref="Q99" si="138">+SUM(M99:M99)*K99</f>
        <v>0</v>
      </c>
      <c r="R99" s="6">
        <f t="shared" ref="R99" si="139">+SUM(N99:N99)*K99</f>
        <v>2.0000000000000004E-2</v>
      </c>
      <c r="S99" s="6">
        <f t="shared" si="135"/>
        <v>9.0000000000000011E-2</v>
      </c>
      <c r="T99" s="6">
        <f t="shared" si="136"/>
        <v>0.2</v>
      </c>
      <c r="U99" s="49">
        <f t="shared" si="137"/>
        <v>0.2</v>
      </c>
      <c r="V99" s="577"/>
      <c r="W99" s="577"/>
      <c r="X99" s="577"/>
      <c r="Y99" s="577"/>
      <c r="Z99" s="813"/>
      <c r="AA99" s="830"/>
      <c r="AB99" s="849"/>
      <c r="AC99" s="119"/>
      <c r="AD99" s="119"/>
      <c r="AE99" s="119"/>
      <c r="AF99" s="119"/>
      <c r="AG99" s="119"/>
      <c r="AH99" s="119"/>
      <c r="AI99" s="119"/>
      <c r="AJ99" s="119"/>
      <c r="AK99" s="119"/>
      <c r="AL99" s="119"/>
      <c r="AM99" s="119"/>
      <c r="AN99" s="119"/>
      <c r="AO99" s="119"/>
      <c r="AP99" s="119"/>
      <c r="AQ99" s="119"/>
    </row>
    <row r="100" spans="1:43" s="120" customFormat="1" ht="53.45" customHeight="1" x14ac:dyDescent="0.25">
      <c r="A100" s="867"/>
      <c r="B100" s="869"/>
      <c r="C100" s="914"/>
      <c r="D100" s="816"/>
      <c r="E100" s="864"/>
      <c r="F100" s="871"/>
      <c r="G100" s="864"/>
      <c r="H100" s="895"/>
      <c r="I100" s="863"/>
      <c r="J100" s="865"/>
      <c r="K100" s="450">
        <v>0.2</v>
      </c>
      <c r="L100" s="130" t="s">
        <v>23</v>
      </c>
      <c r="M100" s="131">
        <v>0</v>
      </c>
      <c r="N100" s="131">
        <v>0</v>
      </c>
      <c r="O100" s="131">
        <v>0</v>
      </c>
      <c r="P100" s="131">
        <v>0</v>
      </c>
      <c r="Q100" s="51">
        <f t="shared" ref="Q100" si="140">+SUM(M100:M100)*K100</f>
        <v>0</v>
      </c>
      <c r="R100" s="51">
        <f t="shared" ref="R100" si="141">+SUM(N100:N100)*K100</f>
        <v>0</v>
      </c>
      <c r="S100" s="51">
        <f t="shared" ref="S100" si="142">+SUM(O100:O100)*K100</f>
        <v>0</v>
      </c>
      <c r="T100" s="51">
        <f t="shared" ref="T100" si="143">+SUM(P100:P100)*K100</f>
        <v>0</v>
      </c>
      <c r="U100" s="53">
        <f t="shared" ref="U100" si="144">+MAX(Q100:T100)</f>
        <v>0</v>
      </c>
      <c r="V100" s="577"/>
      <c r="W100" s="577"/>
      <c r="X100" s="577"/>
      <c r="Y100" s="577"/>
      <c r="Z100" s="813"/>
      <c r="AA100" s="830"/>
      <c r="AB100" s="849"/>
      <c r="AC100" s="119"/>
      <c r="AD100" s="119"/>
      <c r="AE100" s="119"/>
      <c r="AF100" s="119"/>
      <c r="AG100" s="119"/>
      <c r="AH100" s="119"/>
      <c r="AI100" s="119"/>
      <c r="AJ100" s="119"/>
      <c r="AK100" s="119"/>
      <c r="AL100" s="119"/>
      <c r="AM100" s="119"/>
      <c r="AN100" s="119"/>
      <c r="AO100" s="119"/>
      <c r="AP100" s="119"/>
      <c r="AQ100" s="119"/>
    </row>
    <row r="101" spans="1:43" s="120" customFormat="1" ht="40.9" customHeight="1" x14ac:dyDescent="0.25">
      <c r="A101" s="867"/>
      <c r="B101" s="869"/>
      <c r="C101" s="914"/>
      <c r="D101" s="816"/>
      <c r="E101" s="864"/>
      <c r="F101" s="871"/>
      <c r="G101" s="864"/>
      <c r="H101" s="895" t="s">
        <v>632</v>
      </c>
      <c r="I101" s="863"/>
      <c r="J101" s="865" t="s">
        <v>642</v>
      </c>
      <c r="K101" s="449">
        <v>0.2</v>
      </c>
      <c r="L101" s="128" t="s">
        <v>22</v>
      </c>
      <c r="M101" s="129">
        <v>0</v>
      </c>
      <c r="N101" s="129">
        <v>0.1</v>
      </c>
      <c r="O101" s="129">
        <v>0.45</v>
      </c>
      <c r="P101" s="129">
        <v>1</v>
      </c>
      <c r="Q101" s="6">
        <f t="shared" si="129"/>
        <v>0</v>
      </c>
      <c r="R101" s="6">
        <f t="shared" si="130"/>
        <v>2.0000000000000004E-2</v>
      </c>
      <c r="S101" s="6">
        <f t="shared" si="121"/>
        <v>9.0000000000000011E-2</v>
      </c>
      <c r="T101" s="6">
        <f t="shared" si="122"/>
        <v>0.2</v>
      </c>
      <c r="U101" s="49">
        <f t="shared" si="123"/>
        <v>0.2</v>
      </c>
      <c r="V101" s="577"/>
      <c r="W101" s="577"/>
      <c r="X101" s="577"/>
      <c r="Y101" s="577"/>
      <c r="Z101" s="813"/>
      <c r="AA101" s="830"/>
      <c r="AB101" s="849"/>
      <c r="AC101" s="119"/>
      <c r="AD101" s="119"/>
      <c r="AE101" s="119"/>
      <c r="AF101" s="119"/>
      <c r="AG101" s="119"/>
      <c r="AH101" s="119"/>
      <c r="AI101" s="119"/>
      <c r="AJ101" s="119"/>
      <c r="AK101" s="119"/>
      <c r="AL101" s="119"/>
      <c r="AM101" s="119"/>
      <c r="AN101" s="119"/>
      <c r="AO101" s="119"/>
      <c r="AP101" s="119"/>
      <c r="AQ101" s="119"/>
    </row>
    <row r="102" spans="1:43" s="120" customFormat="1" ht="45.6" customHeight="1" x14ac:dyDescent="0.25">
      <c r="A102" s="867"/>
      <c r="B102" s="869"/>
      <c r="C102" s="914"/>
      <c r="D102" s="816"/>
      <c r="E102" s="864"/>
      <c r="F102" s="871"/>
      <c r="G102" s="864"/>
      <c r="H102" s="895"/>
      <c r="I102" s="863"/>
      <c r="J102" s="865"/>
      <c r="K102" s="450">
        <v>0.2</v>
      </c>
      <c r="L102" s="130" t="s">
        <v>23</v>
      </c>
      <c r="M102" s="131">
        <v>0</v>
      </c>
      <c r="N102" s="131">
        <v>0</v>
      </c>
      <c r="O102" s="131">
        <v>0</v>
      </c>
      <c r="P102" s="131">
        <v>0</v>
      </c>
      <c r="Q102" s="51">
        <f t="shared" si="129"/>
        <v>0</v>
      </c>
      <c r="R102" s="51">
        <f t="shared" si="130"/>
        <v>0</v>
      </c>
      <c r="S102" s="51">
        <f t="shared" si="121"/>
        <v>0</v>
      </c>
      <c r="T102" s="51">
        <f t="shared" si="122"/>
        <v>0</v>
      </c>
      <c r="U102" s="53">
        <f t="shared" si="123"/>
        <v>0</v>
      </c>
      <c r="V102" s="577"/>
      <c r="W102" s="577"/>
      <c r="X102" s="577"/>
      <c r="Y102" s="577"/>
      <c r="Z102" s="813"/>
      <c r="AA102" s="830"/>
      <c r="AB102" s="849"/>
      <c r="AC102" s="119"/>
      <c r="AD102" s="119"/>
      <c r="AE102" s="119"/>
      <c r="AF102" s="119"/>
      <c r="AG102" s="119"/>
      <c r="AH102" s="119"/>
      <c r="AI102" s="119"/>
      <c r="AJ102" s="119"/>
      <c r="AK102" s="119"/>
      <c r="AL102" s="119"/>
      <c r="AM102" s="119"/>
      <c r="AN102" s="119"/>
      <c r="AO102" s="119"/>
      <c r="AP102" s="119"/>
      <c r="AQ102" s="119"/>
    </row>
    <row r="103" spans="1:43" s="120" customFormat="1" ht="53.45" customHeight="1" x14ac:dyDescent="0.25">
      <c r="A103" s="867"/>
      <c r="B103" s="869"/>
      <c r="C103" s="914"/>
      <c r="D103" s="816"/>
      <c r="E103" s="864"/>
      <c r="F103" s="871"/>
      <c r="G103" s="864"/>
      <c r="H103" s="895" t="s">
        <v>633</v>
      </c>
      <c r="I103" s="863"/>
      <c r="J103" s="865" t="s">
        <v>643</v>
      </c>
      <c r="K103" s="449">
        <v>0.2</v>
      </c>
      <c r="L103" s="128" t="s">
        <v>22</v>
      </c>
      <c r="M103" s="129">
        <v>0</v>
      </c>
      <c r="N103" s="129">
        <v>0.1</v>
      </c>
      <c r="O103" s="129">
        <v>0.45</v>
      </c>
      <c r="P103" s="129">
        <v>1</v>
      </c>
      <c r="Q103" s="6">
        <f t="shared" si="129"/>
        <v>0</v>
      </c>
      <c r="R103" s="6">
        <f t="shared" si="130"/>
        <v>2.0000000000000004E-2</v>
      </c>
      <c r="S103" s="6">
        <f t="shared" si="121"/>
        <v>9.0000000000000011E-2</v>
      </c>
      <c r="T103" s="6">
        <f t="shared" si="122"/>
        <v>0.2</v>
      </c>
      <c r="U103" s="49">
        <f t="shared" si="123"/>
        <v>0.2</v>
      </c>
      <c r="V103" s="577"/>
      <c r="W103" s="577"/>
      <c r="X103" s="577"/>
      <c r="Y103" s="577"/>
      <c r="Z103" s="813"/>
      <c r="AA103" s="830"/>
      <c r="AB103" s="849"/>
      <c r="AC103" s="119"/>
      <c r="AD103" s="119"/>
      <c r="AE103" s="119"/>
      <c r="AF103" s="119"/>
      <c r="AG103" s="119"/>
      <c r="AH103" s="119"/>
      <c r="AI103" s="119"/>
      <c r="AJ103" s="119"/>
      <c r="AK103" s="119"/>
      <c r="AL103" s="119"/>
      <c r="AM103" s="119"/>
      <c r="AN103" s="119"/>
      <c r="AO103" s="119"/>
      <c r="AP103" s="119"/>
      <c r="AQ103" s="119"/>
    </row>
    <row r="104" spans="1:43" s="120" customFormat="1" ht="33" customHeight="1" x14ac:dyDescent="0.25">
      <c r="A104" s="867"/>
      <c r="B104" s="869"/>
      <c r="C104" s="914"/>
      <c r="D104" s="816"/>
      <c r="E104" s="864"/>
      <c r="F104" s="871"/>
      <c r="G104" s="864"/>
      <c r="H104" s="895"/>
      <c r="I104" s="863"/>
      <c r="J104" s="865"/>
      <c r="K104" s="450">
        <v>0.2</v>
      </c>
      <c r="L104" s="130" t="s">
        <v>23</v>
      </c>
      <c r="M104" s="131">
        <v>0</v>
      </c>
      <c r="N104" s="131">
        <v>0</v>
      </c>
      <c r="O104" s="131">
        <v>0</v>
      </c>
      <c r="P104" s="131">
        <v>0</v>
      </c>
      <c r="Q104" s="51">
        <f t="shared" si="129"/>
        <v>0</v>
      </c>
      <c r="R104" s="51">
        <f t="shared" si="130"/>
        <v>0</v>
      </c>
      <c r="S104" s="51">
        <f t="shared" si="121"/>
        <v>0</v>
      </c>
      <c r="T104" s="51">
        <f t="shared" si="122"/>
        <v>0</v>
      </c>
      <c r="U104" s="53">
        <f t="shared" si="123"/>
        <v>0</v>
      </c>
      <c r="V104" s="602"/>
      <c r="W104" s="602"/>
      <c r="X104" s="602"/>
      <c r="Y104" s="602"/>
      <c r="Z104" s="813"/>
      <c r="AA104" s="831"/>
      <c r="AB104" s="849"/>
      <c r="AC104" s="119"/>
      <c r="AD104" s="119"/>
      <c r="AE104" s="119"/>
      <c r="AF104" s="119"/>
      <c r="AG104" s="119"/>
      <c r="AH104" s="119"/>
      <c r="AI104" s="119"/>
      <c r="AJ104" s="119"/>
      <c r="AK104" s="119"/>
      <c r="AL104" s="119"/>
      <c r="AM104" s="119"/>
      <c r="AN104" s="119"/>
      <c r="AO104" s="119"/>
      <c r="AP104" s="119"/>
      <c r="AQ104" s="119"/>
    </row>
    <row r="105" spans="1:43" s="120" customFormat="1" ht="39.6" customHeight="1" x14ac:dyDescent="0.25">
      <c r="A105" s="867"/>
      <c r="B105" s="869"/>
      <c r="C105" s="914"/>
      <c r="D105" s="816"/>
      <c r="E105" s="821" t="s">
        <v>1093</v>
      </c>
      <c r="F105" s="835">
        <v>48</v>
      </c>
      <c r="G105" s="864" t="s">
        <v>644</v>
      </c>
      <c r="H105" s="864" t="s">
        <v>620</v>
      </c>
      <c r="I105" s="863">
        <v>0</v>
      </c>
      <c r="J105" s="865" t="s">
        <v>1123</v>
      </c>
      <c r="K105" s="449">
        <v>0.1</v>
      </c>
      <c r="L105" s="128" t="s">
        <v>22</v>
      </c>
      <c r="M105" s="129">
        <v>0.5</v>
      </c>
      <c r="N105" s="129">
        <v>1</v>
      </c>
      <c r="O105" s="129">
        <v>1</v>
      </c>
      <c r="P105" s="129">
        <v>1</v>
      </c>
      <c r="Q105" s="6">
        <f t="shared" si="129"/>
        <v>0.05</v>
      </c>
      <c r="R105" s="6">
        <f t="shared" si="130"/>
        <v>0.1</v>
      </c>
      <c r="S105" s="6">
        <f t="shared" si="121"/>
        <v>0.1</v>
      </c>
      <c r="T105" s="6">
        <f t="shared" si="122"/>
        <v>0.1</v>
      </c>
      <c r="U105" s="49">
        <f t="shared" si="123"/>
        <v>0.1</v>
      </c>
      <c r="V105" s="576">
        <f>+Q106+Q118</f>
        <v>0</v>
      </c>
      <c r="W105" s="576">
        <f>+R106+R118</f>
        <v>0</v>
      </c>
      <c r="X105" s="576">
        <f>+S106+S118</f>
        <v>0</v>
      </c>
      <c r="Y105" s="576">
        <f>+T106+T118</f>
        <v>0</v>
      </c>
      <c r="Z105" s="813"/>
      <c r="AA105" s="829" t="s">
        <v>217</v>
      </c>
      <c r="AB105" s="849"/>
      <c r="AC105" s="119"/>
      <c r="AD105" s="119"/>
      <c r="AE105" s="119"/>
      <c r="AF105" s="119"/>
      <c r="AG105" s="119"/>
      <c r="AH105" s="119"/>
      <c r="AI105" s="119"/>
      <c r="AJ105" s="119"/>
      <c r="AK105" s="119"/>
      <c r="AL105" s="119"/>
      <c r="AM105" s="119"/>
      <c r="AN105" s="119"/>
      <c r="AO105" s="119"/>
      <c r="AP105" s="119"/>
      <c r="AQ105" s="119"/>
    </row>
    <row r="106" spans="1:43" s="120" customFormat="1" ht="44.45" customHeight="1" x14ac:dyDescent="0.25">
      <c r="A106" s="867"/>
      <c r="B106" s="869"/>
      <c r="C106" s="914"/>
      <c r="D106" s="816"/>
      <c r="E106" s="822"/>
      <c r="F106" s="836"/>
      <c r="G106" s="864"/>
      <c r="H106" s="864"/>
      <c r="I106" s="863"/>
      <c r="J106" s="865"/>
      <c r="K106" s="450">
        <v>0.1</v>
      </c>
      <c r="L106" s="130" t="s">
        <v>23</v>
      </c>
      <c r="M106" s="131">
        <v>0</v>
      </c>
      <c r="N106" s="131">
        <v>0</v>
      </c>
      <c r="O106" s="131">
        <v>0</v>
      </c>
      <c r="P106" s="131">
        <v>0</v>
      </c>
      <c r="Q106" s="51">
        <f t="shared" si="129"/>
        <v>0</v>
      </c>
      <c r="R106" s="51">
        <f t="shared" si="130"/>
        <v>0</v>
      </c>
      <c r="S106" s="51">
        <f t="shared" si="121"/>
        <v>0</v>
      </c>
      <c r="T106" s="51">
        <f t="shared" si="122"/>
        <v>0</v>
      </c>
      <c r="U106" s="53">
        <f t="shared" si="123"/>
        <v>0</v>
      </c>
      <c r="V106" s="577"/>
      <c r="W106" s="577"/>
      <c r="X106" s="577"/>
      <c r="Y106" s="577"/>
      <c r="Z106" s="813"/>
      <c r="AA106" s="831"/>
      <c r="AB106" s="849"/>
      <c r="AC106" s="119"/>
      <c r="AD106" s="119"/>
      <c r="AE106" s="119"/>
      <c r="AF106" s="119"/>
      <c r="AG106" s="119"/>
      <c r="AH106" s="119"/>
      <c r="AI106" s="119"/>
      <c r="AJ106" s="119"/>
      <c r="AK106" s="119"/>
      <c r="AL106" s="119"/>
      <c r="AM106" s="119"/>
      <c r="AN106" s="119"/>
      <c r="AO106" s="119"/>
      <c r="AP106" s="119"/>
      <c r="AQ106" s="119"/>
    </row>
    <row r="107" spans="1:43" s="120" customFormat="1" ht="39" customHeight="1" x14ac:dyDescent="0.25">
      <c r="A107" s="867"/>
      <c r="B107" s="869"/>
      <c r="C107" s="914"/>
      <c r="D107" s="816"/>
      <c r="E107" s="822"/>
      <c r="F107" s="836"/>
      <c r="G107" s="864"/>
      <c r="H107" s="864"/>
      <c r="I107" s="863"/>
      <c r="J107" s="865" t="s">
        <v>1138</v>
      </c>
      <c r="K107" s="456">
        <v>0.1</v>
      </c>
      <c r="L107" s="128" t="s">
        <v>22</v>
      </c>
      <c r="M107" s="129">
        <v>0</v>
      </c>
      <c r="N107" s="129">
        <v>1</v>
      </c>
      <c r="O107" s="129">
        <v>1</v>
      </c>
      <c r="P107" s="129">
        <v>1</v>
      </c>
      <c r="Q107" s="6">
        <f t="shared" ref="Q107" si="145">+SUM(M107:M107)*K107</f>
        <v>0</v>
      </c>
      <c r="R107" s="6">
        <f t="shared" ref="R107" si="146">+SUM(N107:N107)*K107</f>
        <v>0.1</v>
      </c>
      <c r="S107" s="6">
        <f t="shared" si="121"/>
        <v>0.1</v>
      </c>
      <c r="T107" s="6">
        <f t="shared" si="122"/>
        <v>0.1</v>
      </c>
      <c r="U107" s="49">
        <f t="shared" si="123"/>
        <v>0.1</v>
      </c>
      <c r="V107" s="577"/>
      <c r="W107" s="577"/>
      <c r="X107" s="577"/>
      <c r="Y107" s="577"/>
      <c r="Z107" s="813"/>
      <c r="AA107" s="829" t="s">
        <v>216</v>
      </c>
      <c r="AB107" s="849"/>
      <c r="AC107" s="119"/>
      <c r="AD107" s="119"/>
      <c r="AE107" s="119"/>
      <c r="AF107" s="119"/>
      <c r="AG107" s="119"/>
      <c r="AH107" s="119"/>
      <c r="AI107" s="119"/>
      <c r="AJ107" s="119"/>
      <c r="AK107" s="119"/>
      <c r="AL107" s="119"/>
      <c r="AM107" s="119"/>
      <c r="AN107" s="119"/>
      <c r="AO107" s="119"/>
      <c r="AP107" s="119"/>
      <c r="AQ107" s="119"/>
    </row>
    <row r="108" spans="1:43" s="120" customFormat="1" ht="44.45" customHeight="1" x14ac:dyDescent="0.25">
      <c r="A108" s="867"/>
      <c r="B108" s="869"/>
      <c r="C108" s="914"/>
      <c r="D108" s="816"/>
      <c r="E108" s="822"/>
      <c r="F108" s="836"/>
      <c r="G108" s="864"/>
      <c r="H108" s="864"/>
      <c r="I108" s="863"/>
      <c r="J108" s="865"/>
      <c r="K108" s="450">
        <v>0.1</v>
      </c>
      <c r="L108" s="130" t="s">
        <v>23</v>
      </c>
      <c r="M108" s="131">
        <v>0</v>
      </c>
      <c r="N108" s="131">
        <v>0</v>
      </c>
      <c r="O108" s="131">
        <v>0</v>
      </c>
      <c r="P108" s="131">
        <v>0</v>
      </c>
      <c r="Q108" s="51">
        <f t="shared" ref="Q108" si="147">+SUM(M108:M108)*K108</f>
        <v>0</v>
      </c>
      <c r="R108" s="51">
        <f t="shared" ref="R108" si="148">+SUM(N108:N108)*K108</f>
        <v>0</v>
      </c>
      <c r="S108" s="51">
        <f t="shared" ref="S108:S109" si="149">+SUM(O108:O108)*K108</f>
        <v>0</v>
      </c>
      <c r="T108" s="51">
        <f t="shared" ref="T108:T109" si="150">+SUM(P108:P108)*K108</f>
        <v>0</v>
      </c>
      <c r="U108" s="53">
        <f t="shared" ref="U108:U109" si="151">+MAX(Q108:T108)</f>
        <v>0</v>
      </c>
      <c r="V108" s="577"/>
      <c r="W108" s="577"/>
      <c r="X108" s="577"/>
      <c r="Y108" s="577"/>
      <c r="Z108" s="813"/>
      <c r="AA108" s="831"/>
      <c r="AB108" s="849"/>
      <c r="AC108" s="119"/>
      <c r="AD108" s="119"/>
      <c r="AE108" s="119"/>
      <c r="AF108" s="119"/>
      <c r="AG108" s="119"/>
      <c r="AH108" s="119"/>
      <c r="AI108" s="119"/>
      <c r="AJ108" s="119"/>
      <c r="AK108" s="119"/>
      <c r="AL108" s="119"/>
      <c r="AM108" s="119"/>
      <c r="AN108" s="119"/>
      <c r="AO108" s="119"/>
      <c r="AP108" s="119"/>
      <c r="AQ108" s="119"/>
    </row>
    <row r="109" spans="1:43" s="120" customFormat="1" ht="30.6" customHeight="1" x14ac:dyDescent="0.25">
      <c r="A109" s="867"/>
      <c r="B109" s="869"/>
      <c r="C109" s="914"/>
      <c r="D109" s="816"/>
      <c r="E109" s="822"/>
      <c r="F109" s="836"/>
      <c r="G109" s="864"/>
      <c r="H109" s="864"/>
      <c r="I109" s="863"/>
      <c r="J109" s="865" t="s">
        <v>1124</v>
      </c>
      <c r="K109" s="449">
        <v>0.1</v>
      </c>
      <c r="L109" s="128" t="s">
        <v>22</v>
      </c>
      <c r="M109" s="129">
        <v>0.25</v>
      </c>
      <c r="N109" s="129">
        <v>0.5</v>
      </c>
      <c r="O109" s="129">
        <v>1</v>
      </c>
      <c r="P109" s="129">
        <v>1</v>
      </c>
      <c r="Q109" s="6">
        <f t="shared" ref="Q109" si="152">+SUM(M109:M109)*K109</f>
        <v>2.5000000000000001E-2</v>
      </c>
      <c r="R109" s="6">
        <f t="shared" ref="R109" si="153">+SUM(N109:N109)*K109</f>
        <v>0.05</v>
      </c>
      <c r="S109" s="6">
        <f t="shared" si="149"/>
        <v>0.1</v>
      </c>
      <c r="T109" s="6">
        <f t="shared" si="150"/>
        <v>0.1</v>
      </c>
      <c r="U109" s="49">
        <f t="shared" si="151"/>
        <v>0.1</v>
      </c>
      <c r="V109" s="577"/>
      <c r="W109" s="577"/>
      <c r="X109" s="577"/>
      <c r="Y109" s="577"/>
      <c r="Z109" s="813"/>
      <c r="AA109" s="829" t="s">
        <v>1036</v>
      </c>
      <c r="AB109" s="849"/>
      <c r="AC109" s="119"/>
      <c r="AD109" s="119"/>
      <c r="AE109" s="119"/>
      <c r="AF109" s="119"/>
      <c r="AG109" s="119"/>
      <c r="AH109" s="119"/>
      <c r="AI109" s="119"/>
      <c r="AJ109" s="119"/>
      <c r="AK109" s="119"/>
      <c r="AL109" s="119"/>
      <c r="AM109" s="119"/>
      <c r="AN109" s="119"/>
      <c r="AO109" s="119"/>
      <c r="AP109" s="119"/>
      <c r="AQ109" s="119"/>
    </row>
    <row r="110" spans="1:43" s="120" customFormat="1" ht="44.45" customHeight="1" x14ac:dyDescent="0.25">
      <c r="A110" s="867"/>
      <c r="B110" s="869"/>
      <c r="C110" s="914"/>
      <c r="D110" s="816"/>
      <c r="E110" s="822"/>
      <c r="F110" s="836"/>
      <c r="G110" s="864"/>
      <c r="H110" s="864"/>
      <c r="I110" s="863"/>
      <c r="J110" s="865"/>
      <c r="K110" s="450">
        <v>0.1</v>
      </c>
      <c r="L110" s="130" t="s">
        <v>23</v>
      </c>
      <c r="M110" s="131">
        <v>0</v>
      </c>
      <c r="N110" s="131">
        <v>0</v>
      </c>
      <c r="O110" s="131">
        <v>0</v>
      </c>
      <c r="P110" s="131">
        <v>0</v>
      </c>
      <c r="Q110" s="51">
        <f t="shared" ref="Q110" si="154">+SUM(M110:M110)*K110</f>
        <v>0</v>
      </c>
      <c r="R110" s="51">
        <f t="shared" ref="R110" si="155">+SUM(N110:N110)*K110</f>
        <v>0</v>
      </c>
      <c r="S110" s="51">
        <f t="shared" ref="S110:S111" si="156">+SUM(O110:O110)*K110</f>
        <v>0</v>
      </c>
      <c r="T110" s="51">
        <f t="shared" ref="T110:T111" si="157">+SUM(P110:P110)*K110</f>
        <v>0</v>
      </c>
      <c r="U110" s="53">
        <f t="shared" ref="U110:U111" si="158">+MAX(Q110:T110)</f>
        <v>0</v>
      </c>
      <c r="V110" s="577"/>
      <c r="W110" s="577"/>
      <c r="X110" s="577"/>
      <c r="Y110" s="577"/>
      <c r="Z110" s="813"/>
      <c r="AA110" s="831"/>
      <c r="AB110" s="849"/>
      <c r="AC110" s="119"/>
      <c r="AD110" s="119"/>
      <c r="AE110" s="119"/>
      <c r="AF110" s="119"/>
      <c r="AG110" s="119"/>
      <c r="AH110" s="119"/>
      <c r="AI110" s="119"/>
      <c r="AJ110" s="119"/>
      <c r="AK110" s="119"/>
      <c r="AL110" s="119"/>
      <c r="AM110" s="119"/>
      <c r="AN110" s="119"/>
      <c r="AO110" s="119"/>
      <c r="AP110" s="119"/>
      <c r="AQ110" s="119"/>
    </row>
    <row r="111" spans="1:43" s="120" customFormat="1" ht="44.45" customHeight="1" x14ac:dyDescent="0.25">
      <c r="A111" s="867"/>
      <c r="B111" s="869"/>
      <c r="C111" s="914"/>
      <c r="D111" s="816"/>
      <c r="E111" s="822"/>
      <c r="F111" s="836"/>
      <c r="G111" s="864"/>
      <c r="H111" s="864"/>
      <c r="I111" s="863"/>
      <c r="J111" s="865" t="s">
        <v>1039</v>
      </c>
      <c r="K111" s="449">
        <v>0.1</v>
      </c>
      <c r="L111" s="128" t="s">
        <v>22</v>
      </c>
      <c r="M111" s="129">
        <v>0</v>
      </c>
      <c r="N111" s="129">
        <v>0</v>
      </c>
      <c r="O111" s="129">
        <v>0</v>
      </c>
      <c r="P111" s="129">
        <v>1</v>
      </c>
      <c r="Q111" s="6">
        <f t="shared" ref="Q111" si="159">+SUM(M111:M111)*K111</f>
        <v>0</v>
      </c>
      <c r="R111" s="6">
        <f t="shared" ref="R111" si="160">+SUM(N111:N111)*K111</f>
        <v>0</v>
      </c>
      <c r="S111" s="6">
        <f t="shared" si="156"/>
        <v>0</v>
      </c>
      <c r="T111" s="6">
        <f t="shared" si="157"/>
        <v>0.1</v>
      </c>
      <c r="U111" s="49">
        <f t="shared" si="158"/>
        <v>0.1</v>
      </c>
      <c r="V111" s="577"/>
      <c r="W111" s="577"/>
      <c r="X111" s="577"/>
      <c r="Y111" s="577"/>
      <c r="Z111" s="813"/>
      <c r="AA111" s="829" t="s">
        <v>1040</v>
      </c>
      <c r="AB111" s="849"/>
      <c r="AC111" s="119"/>
      <c r="AD111" s="119"/>
      <c r="AE111" s="119"/>
      <c r="AF111" s="119"/>
      <c r="AG111" s="119"/>
      <c r="AH111" s="119"/>
      <c r="AI111" s="119"/>
      <c r="AJ111" s="119"/>
      <c r="AK111" s="119"/>
      <c r="AL111" s="119"/>
      <c r="AM111" s="119"/>
      <c r="AN111" s="119"/>
      <c r="AO111" s="119"/>
      <c r="AP111" s="119"/>
      <c r="AQ111" s="119"/>
    </row>
    <row r="112" spans="1:43" s="120" customFormat="1" ht="30.6" customHeight="1" x14ac:dyDescent="0.25">
      <c r="A112" s="867"/>
      <c r="B112" s="869"/>
      <c r="C112" s="914"/>
      <c r="D112" s="816"/>
      <c r="E112" s="822"/>
      <c r="F112" s="836"/>
      <c r="G112" s="864"/>
      <c r="H112" s="864"/>
      <c r="I112" s="863"/>
      <c r="J112" s="865"/>
      <c r="K112" s="450">
        <v>0.1</v>
      </c>
      <c r="L112" s="130" t="s">
        <v>23</v>
      </c>
      <c r="M112" s="131">
        <v>0</v>
      </c>
      <c r="N112" s="131">
        <v>0</v>
      </c>
      <c r="O112" s="131">
        <v>0</v>
      </c>
      <c r="P112" s="131">
        <v>0</v>
      </c>
      <c r="Q112" s="51">
        <f t="shared" ref="Q112" si="161">+SUM(M112:M112)*K112</f>
        <v>0</v>
      </c>
      <c r="R112" s="51">
        <f t="shared" ref="R112" si="162">+SUM(N112:N112)*K112</f>
        <v>0</v>
      </c>
      <c r="S112" s="51">
        <f t="shared" ref="S112:S113" si="163">+SUM(O112:O112)*K112</f>
        <v>0</v>
      </c>
      <c r="T112" s="51">
        <f t="shared" ref="T112:T113" si="164">+SUM(P112:P112)*K112</f>
        <v>0</v>
      </c>
      <c r="U112" s="53">
        <f t="shared" ref="U112:U113" si="165">+MAX(Q112:T112)</f>
        <v>0</v>
      </c>
      <c r="V112" s="577"/>
      <c r="W112" s="577"/>
      <c r="X112" s="577"/>
      <c r="Y112" s="577"/>
      <c r="Z112" s="813"/>
      <c r="AA112" s="831"/>
      <c r="AB112" s="849"/>
      <c r="AC112" s="119"/>
      <c r="AD112" s="119"/>
      <c r="AE112" s="119"/>
      <c r="AF112" s="119"/>
      <c r="AG112" s="119"/>
      <c r="AH112" s="119"/>
      <c r="AI112" s="119"/>
      <c r="AJ112" s="119"/>
      <c r="AK112" s="119"/>
      <c r="AL112" s="119"/>
      <c r="AM112" s="119"/>
      <c r="AN112" s="119"/>
      <c r="AO112" s="119"/>
      <c r="AP112" s="119"/>
      <c r="AQ112" s="119"/>
    </row>
    <row r="113" spans="1:43" s="120" customFormat="1" ht="44.45" customHeight="1" x14ac:dyDescent="0.25">
      <c r="A113" s="867"/>
      <c r="B113" s="869"/>
      <c r="C113" s="914"/>
      <c r="D113" s="816"/>
      <c r="E113" s="822"/>
      <c r="F113" s="836"/>
      <c r="G113" s="864"/>
      <c r="H113" s="864"/>
      <c r="I113" s="863"/>
      <c r="J113" s="865" t="s">
        <v>634</v>
      </c>
      <c r="K113" s="449">
        <v>0.2</v>
      </c>
      <c r="L113" s="128" t="s">
        <v>22</v>
      </c>
      <c r="M113" s="258">
        <v>0</v>
      </c>
      <c r="N113" s="129">
        <v>0.5</v>
      </c>
      <c r="O113" s="129">
        <v>1</v>
      </c>
      <c r="P113" s="129">
        <v>1</v>
      </c>
      <c r="Q113" s="6">
        <f t="shared" ref="Q113" si="166">+SUM(M113:M113)*K113</f>
        <v>0</v>
      </c>
      <c r="R113" s="6">
        <f t="shared" ref="R113" si="167">+SUM(N113:N113)*K113</f>
        <v>0.1</v>
      </c>
      <c r="S113" s="6">
        <f t="shared" si="163"/>
        <v>0.2</v>
      </c>
      <c r="T113" s="6">
        <f t="shared" si="164"/>
        <v>0.2</v>
      </c>
      <c r="U113" s="49">
        <f t="shared" si="165"/>
        <v>0.2</v>
      </c>
      <c r="V113" s="577"/>
      <c r="W113" s="577"/>
      <c r="X113" s="577"/>
      <c r="Y113" s="577"/>
      <c r="Z113" s="813"/>
      <c r="AA113" s="829" t="s">
        <v>216</v>
      </c>
      <c r="AB113" s="849"/>
      <c r="AC113" s="119"/>
      <c r="AD113" s="119"/>
      <c r="AE113" s="119"/>
      <c r="AF113" s="119"/>
      <c r="AG113" s="119"/>
      <c r="AH113" s="119"/>
      <c r="AI113" s="119"/>
      <c r="AJ113" s="119"/>
      <c r="AK113" s="119"/>
      <c r="AL113" s="119"/>
      <c r="AM113" s="119"/>
      <c r="AN113" s="119"/>
      <c r="AO113" s="119"/>
      <c r="AP113" s="119"/>
      <c r="AQ113" s="119"/>
    </row>
    <row r="114" spans="1:43" s="120" customFormat="1" ht="44.45" customHeight="1" x14ac:dyDescent="0.25">
      <c r="A114" s="867"/>
      <c r="B114" s="869"/>
      <c r="C114" s="914"/>
      <c r="D114" s="816"/>
      <c r="E114" s="822"/>
      <c r="F114" s="836"/>
      <c r="G114" s="864"/>
      <c r="H114" s="864"/>
      <c r="I114" s="863"/>
      <c r="J114" s="865"/>
      <c r="K114" s="450">
        <v>0.2</v>
      </c>
      <c r="L114" s="130" t="s">
        <v>23</v>
      </c>
      <c r="M114" s="131">
        <v>0</v>
      </c>
      <c r="N114" s="131">
        <v>0</v>
      </c>
      <c r="O114" s="131">
        <v>0</v>
      </c>
      <c r="P114" s="131">
        <v>0</v>
      </c>
      <c r="Q114" s="51">
        <f t="shared" ref="Q114" si="168">+SUM(M114:M114)*K114</f>
        <v>0</v>
      </c>
      <c r="R114" s="51">
        <f t="shared" ref="R114" si="169">+SUM(N114:N114)*K114</f>
        <v>0</v>
      </c>
      <c r="S114" s="51">
        <f t="shared" ref="S114:S115" si="170">+SUM(O114:O114)*K114</f>
        <v>0</v>
      </c>
      <c r="T114" s="51">
        <f t="shared" ref="T114:T115" si="171">+SUM(P114:P114)*K114</f>
        <v>0</v>
      </c>
      <c r="U114" s="53">
        <f t="shared" ref="U114:U115" si="172">+MAX(Q114:T114)</f>
        <v>0</v>
      </c>
      <c r="V114" s="577"/>
      <c r="W114" s="577"/>
      <c r="X114" s="577"/>
      <c r="Y114" s="577"/>
      <c r="Z114" s="813"/>
      <c r="AA114" s="830"/>
      <c r="AB114" s="849"/>
      <c r="AC114" s="119"/>
      <c r="AD114" s="119"/>
      <c r="AE114" s="119"/>
      <c r="AF114" s="119"/>
      <c r="AG114" s="119"/>
      <c r="AH114" s="119"/>
      <c r="AI114" s="119"/>
      <c r="AJ114" s="119"/>
      <c r="AK114" s="119"/>
      <c r="AL114" s="119"/>
      <c r="AM114" s="119"/>
      <c r="AN114" s="119"/>
      <c r="AO114" s="119"/>
      <c r="AP114" s="119"/>
      <c r="AQ114" s="119"/>
    </row>
    <row r="115" spans="1:43" s="120" customFormat="1" ht="44.45" customHeight="1" x14ac:dyDescent="0.25">
      <c r="A115" s="867"/>
      <c r="B115" s="869"/>
      <c r="C115" s="914"/>
      <c r="D115" s="816"/>
      <c r="E115" s="822"/>
      <c r="F115" s="836"/>
      <c r="G115" s="864"/>
      <c r="H115" s="864"/>
      <c r="I115" s="863"/>
      <c r="J115" s="865" t="s">
        <v>1037</v>
      </c>
      <c r="K115" s="449">
        <v>0.1</v>
      </c>
      <c r="L115" s="128" t="s">
        <v>22</v>
      </c>
      <c r="M115" s="129">
        <v>0</v>
      </c>
      <c r="N115" s="129">
        <v>0.5</v>
      </c>
      <c r="O115" s="129">
        <v>1</v>
      </c>
      <c r="P115" s="129">
        <v>1</v>
      </c>
      <c r="Q115" s="6">
        <f t="shared" ref="Q115" si="173">+SUM(M115:M115)*K115</f>
        <v>0</v>
      </c>
      <c r="R115" s="6">
        <f t="shared" ref="R115" si="174">+SUM(N115:N115)*K115</f>
        <v>0.05</v>
      </c>
      <c r="S115" s="6">
        <f t="shared" si="170"/>
        <v>0.1</v>
      </c>
      <c r="T115" s="6">
        <f t="shared" si="171"/>
        <v>0.1</v>
      </c>
      <c r="U115" s="49">
        <f t="shared" si="172"/>
        <v>0.1</v>
      </c>
      <c r="V115" s="577"/>
      <c r="W115" s="577"/>
      <c r="X115" s="577"/>
      <c r="Y115" s="577"/>
      <c r="Z115" s="813"/>
      <c r="AA115" s="830"/>
      <c r="AB115" s="849"/>
      <c r="AC115" s="119"/>
      <c r="AD115" s="119"/>
      <c r="AE115" s="119"/>
      <c r="AF115" s="119"/>
      <c r="AG115" s="119"/>
      <c r="AH115" s="119"/>
      <c r="AI115" s="119"/>
      <c r="AJ115" s="119"/>
      <c r="AK115" s="119"/>
      <c r="AL115" s="119"/>
      <c r="AM115" s="119"/>
      <c r="AN115" s="119"/>
      <c r="AO115" s="119"/>
      <c r="AP115" s="119"/>
      <c r="AQ115" s="119"/>
    </row>
    <row r="116" spans="1:43" s="120" customFormat="1" ht="44.45" customHeight="1" x14ac:dyDescent="0.25">
      <c r="A116" s="867"/>
      <c r="B116" s="869"/>
      <c r="C116" s="914"/>
      <c r="D116" s="816"/>
      <c r="E116" s="822"/>
      <c r="F116" s="836"/>
      <c r="G116" s="864"/>
      <c r="H116" s="864"/>
      <c r="I116" s="863"/>
      <c r="J116" s="865"/>
      <c r="K116" s="450">
        <v>0.1</v>
      </c>
      <c r="L116" s="130" t="s">
        <v>23</v>
      </c>
      <c r="M116" s="131">
        <v>0</v>
      </c>
      <c r="N116" s="131">
        <v>0</v>
      </c>
      <c r="O116" s="131">
        <v>0</v>
      </c>
      <c r="P116" s="131">
        <v>0</v>
      </c>
      <c r="Q116" s="51">
        <f t="shared" ref="Q116" si="175">+SUM(M116:M116)*K116</f>
        <v>0</v>
      </c>
      <c r="R116" s="51">
        <f t="shared" ref="R116" si="176">+SUM(N116:N116)*K116</f>
        <v>0</v>
      </c>
      <c r="S116" s="51">
        <f t="shared" ref="S116" si="177">+SUM(O116:O116)*K116</f>
        <v>0</v>
      </c>
      <c r="T116" s="51">
        <f t="shared" ref="T116" si="178">+SUM(P116:P116)*K116</f>
        <v>0</v>
      </c>
      <c r="U116" s="53">
        <f t="shared" ref="U116" si="179">+MAX(Q116:T116)</f>
        <v>0</v>
      </c>
      <c r="V116" s="577"/>
      <c r="W116" s="577"/>
      <c r="X116" s="577"/>
      <c r="Y116" s="577"/>
      <c r="Z116" s="813"/>
      <c r="AA116" s="830"/>
      <c r="AB116" s="849"/>
      <c r="AC116" s="119"/>
      <c r="AD116" s="119"/>
      <c r="AE116" s="119"/>
      <c r="AF116" s="119"/>
      <c r="AG116" s="119"/>
      <c r="AH116" s="119"/>
      <c r="AI116" s="119"/>
      <c r="AJ116" s="119"/>
      <c r="AK116" s="119"/>
      <c r="AL116" s="119"/>
      <c r="AM116" s="119"/>
      <c r="AN116" s="119"/>
      <c r="AO116" s="119"/>
      <c r="AP116" s="119"/>
      <c r="AQ116" s="119"/>
    </row>
    <row r="117" spans="1:43" s="120" customFormat="1" ht="40.9" customHeight="1" x14ac:dyDescent="0.25">
      <c r="A117" s="867"/>
      <c r="B117" s="869"/>
      <c r="C117" s="914"/>
      <c r="D117" s="816"/>
      <c r="E117" s="822"/>
      <c r="F117" s="836"/>
      <c r="G117" s="864"/>
      <c r="H117" s="864"/>
      <c r="I117" s="863"/>
      <c r="J117" s="861" t="s">
        <v>1038</v>
      </c>
      <c r="K117" s="449">
        <v>0.3</v>
      </c>
      <c r="L117" s="128" t="s">
        <v>22</v>
      </c>
      <c r="M117" s="129">
        <v>0</v>
      </c>
      <c r="N117" s="129">
        <v>0</v>
      </c>
      <c r="O117" s="129">
        <v>0</v>
      </c>
      <c r="P117" s="129">
        <v>1</v>
      </c>
      <c r="Q117" s="6">
        <f t="shared" si="129"/>
        <v>0</v>
      </c>
      <c r="R117" s="6">
        <f t="shared" si="130"/>
        <v>0</v>
      </c>
      <c r="S117" s="6">
        <f t="shared" si="121"/>
        <v>0</v>
      </c>
      <c r="T117" s="6">
        <f t="shared" si="122"/>
        <v>0.3</v>
      </c>
      <c r="U117" s="49">
        <f t="shared" si="123"/>
        <v>0.3</v>
      </c>
      <c r="V117" s="577"/>
      <c r="W117" s="577"/>
      <c r="X117" s="577"/>
      <c r="Y117" s="577"/>
      <c r="Z117" s="813"/>
      <c r="AA117" s="830"/>
      <c r="AB117" s="849"/>
      <c r="AC117" s="119"/>
      <c r="AD117" s="119"/>
      <c r="AE117" s="119"/>
      <c r="AF117" s="119"/>
      <c r="AG117" s="119"/>
      <c r="AH117" s="119"/>
      <c r="AI117" s="119"/>
      <c r="AJ117" s="119"/>
      <c r="AK117" s="119"/>
      <c r="AL117" s="119"/>
      <c r="AM117" s="119"/>
      <c r="AN117" s="119"/>
      <c r="AO117" s="119"/>
      <c r="AP117" s="119"/>
      <c r="AQ117" s="119"/>
    </row>
    <row r="118" spans="1:43" s="120" customFormat="1" ht="38.450000000000003" customHeight="1" x14ac:dyDescent="0.25">
      <c r="A118" s="867"/>
      <c r="B118" s="869"/>
      <c r="C118" s="914"/>
      <c r="D118" s="816"/>
      <c r="E118" s="823"/>
      <c r="F118" s="898"/>
      <c r="G118" s="864"/>
      <c r="H118" s="864"/>
      <c r="I118" s="863"/>
      <c r="J118" s="862"/>
      <c r="K118" s="450">
        <v>0.3</v>
      </c>
      <c r="L118" s="130" t="s">
        <v>23</v>
      </c>
      <c r="M118" s="131">
        <v>0</v>
      </c>
      <c r="N118" s="131">
        <v>0</v>
      </c>
      <c r="O118" s="131">
        <v>0</v>
      </c>
      <c r="P118" s="131">
        <v>0</v>
      </c>
      <c r="Q118" s="51">
        <f t="shared" si="129"/>
        <v>0</v>
      </c>
      <c r="R118" s="51">
        <f t="shared" si="130"/>
        <v>0</v>
      </c>
      <c r="S118" s="51">
        <f t="shared" si="121"/>
        <v>0</v>
      </c>
      <c r="T118" s="51">
        <f t="shared" si="122"/>
        <v>0</v>
      </c>
      <c r="U118" s="53">
        <f t="shared" si="123"/>
        <v>0</v>
      </c>
      <c r="V118" s="602"/>
      <c r="W118" s="602"/>
      <c r="X118" s="602"/>
      <c r="Y118" s="602"/>
      <c r="Z118" s="813"/>
      <c r="AA118" s="831"/>
      <c r="AB118" s="849"/>
      <c r="AC118" s="119"/>
      <c r="AD118" s="119"/>
      <c r="AE118" s="119"/>
      <c r="AF118" s="119"/>
      <c r="AG118" s="119"/>
      <c r="AH118" s="119"/>
      <c r="AI118" s="119"/>
      <c r="AJ118" s="119"/>
      <c r="AK118" s="119"/>
      <c r="AL118" s="119"/>
      <c r="AM118" s="119"/>
      <c r="AN118" s="119"/>
      <c r="AO118" s="119"/>
      <c r="AP118" s="119"/>
      <c r="AQ118" s="119"/>
    </row>
    <row r="119" spans="1:43" s="120" customFormat="1" ht="33.6" customHeight="1" x14ac:dyDescent="0.25">
      <c r="A119" s="867"/>
      <c r="B119" s="869"/>
      <c r="C119" s="914"/>
      <c r="D119" s="816"/>
      <c r="E119" s="815" t="s">
        <v>645</v>
      </c>
      <c r="F119" s="835">
        <v>49</v>
      </c>
      <c r="G119" s="815" t="s">
        <v>646</v>
      </c>
      <c r="H119" s="815" t="s">
        <v>178</v>
      </c>
      <c r="I119" s="899">
        <v>0</v>
      </c>
      <c r="J119" s="861" t="s">
        <v>810</v>
      </c>
      <c r="K119" s="449">
        <v>0.2</v>
      </c>
      <c r="L119" s="128" t="s">
        <v>22</v>
      </c>
      <c r="M119" s="129">
        <v>0.25</v>
      </c>
      <c r="N119" s="129">
        <v>0.5</v>
      </c>
      <c r="O119" s="129">
        <v>0.75</v>
      </c>
      <c r="P119" s="129">
        <v>1</v>
      </c>
      <c r="Q119" s="6">
        <f t="shared" si="129"/>
        <v>0.05</v>
      </c>
      <c r="R119" s="6">
        <f t="shared" si="130"/>
        <v>0.1</v>
      </c>
      <c r="S119" s="6">
        <f t="shared" si="121"/>
        <v>0.15000000000000002</v>
      </c>
      <c r="T119" s="6">
        <f t="shared" si="122"/>
        <v>0.2</v>
      </c>
      <c r="U119" s="49">
        <f t="shared" si="123"/>
        <v>0.2</v>
      </c>
      <c r="V119" s="576">
        <v>0</v>
      </c>
      <c r="W119" s="576">
        <v>0</v>
      </c>
      <c r="X119" s="576">
        <v>0</v>
      </c>
      <c r="Y119" s="576">
        <v>0</v>
      </c>
      <c r="Z119" s="813"/>
      <c r="AA119" s="829" t="s">
        <v>321</v>
      </c>
      <c r="AB119" s="849"/>
      <c r="AC119" s="119"/>
      <c r="AD119" s="119"/>
      <c r="AE119" s="119"/>
      <c r="AF119" s="119"/>
      <c r="AG119" s="119"/>
      <c r="AH119" s="119"/>
      <c r="AI119" s="119"/>
      <c r="AJ119" s="119"/>
      <c r="AK119" s="119"/>
      <c r="AL119" s="119"/>
      <c r="AM119" s="119"/>
      <c r="AN119" s="119"/>
      <c r="AO119" s="119"/>
      <c r="AP119" s="119"/>
      <c r="AQ119" s="119"/>
    </row>
    <row r="120" spans="1:43" s="120" customFormat="1" ht="63" customHeight="1" x14ac:dyDescent="0.25">
      <c r="A120" s="867"/>
      <c r="B120" s="869"/>
      <c r="C120" s="914"/>
      <c r="D120" s="816"/>
      <c r="E120" s="816"/>
      <c r="F120" s="836"/>
      <c r="G120" s="816"/>
      <c r="H120" s="816"/>
      <c r="I120" s="900"/>
      <c r="J120" s="862"/>
      <c r="K120" s="450">
        <v>0.2</v>
      </c>
      <c r="L120" s="130" t="s">
        <v>23</v>
      </c>
      <c r="M120" s="131">
        <v>0</v>
      </c>
      <c r="N120" s="131">
        <v>0</v>
      </c>
      <c r="O120" s="131">
        <v>0</v>
      </c>
      <c r="P120" s="131">
        <v>0</v>
      </c>
      <c r="Q120" s="51">
        <f t="shared" si="129"/>
        <v>0</v>
      </c>
      <c r="R120" s="51">
        <f t="shared" si="130"/>
        <v>0</v>
      </c>
      <c r="S120" s="51">
        <f t="shared" si="121"/>
        <v>0</v>
      </c>
      <c r="T120" s="51">
        <f t="shared" si="122"/>
        <v>0</v>
      </c>
      <c r="U120" s="53">
        <f t="shared" si="123"/>
        <v>0</v>
      </c>
      <c r="V120" s="577"/>
      <c r="W120" s="577"/>
      <c r="X120" s="577"/>
      <c r="Y120" s="577"/>
      <c r="Z120" s="813"/>
      <c r="AA120" s="830"/>
      <c r="AB120" s="849"/>
      <c r="AC120" s="119"/>
      <c r="AD120" s="119"/>
      <c r="AE120" s="119"/>
      <c r="AF120" s="119"/>
      <c r="AG120" s="119"/>
      <c r="AH120" s="119"/>
      <c r="AI120" s="119"/>
      <c r="AJ120" s="119"/>
      <c r="AK120" s="119"/>
      <c r="AL120" s="119"/>
      <c r="AM120" s="119"/>
      <c r="AN120" s="119"/>
      <c r="AO120" s="119"/>
      <c r="AP120" s="119"/>
      <c r="AQ120" s="119"/>
    </row>
    <row r="121" spans="1:43" s="120" customFormat="1" ht="46.9" customHeight="1" x14ac:dyDescent="0.25">
      <c r="A121" s="867"/>
      <c r="B121" s="869"/>
      <c r="C121" s="914"/>
      <c r="D121" s="816"/>
      <c r="E121" s="816"/>
      <c r="F121" s="836"/>
      <c r="G121" s="816"/>
      <c r="H121" s="816"/>
      <c r="I121" s="900"/>
      <c r="J121" s="865" t="s">
        <v>647</v>
      </c>
      <c r="K121" s="449">
        <v>0.2</v>
      </c>
      <c r="L121" s="128" t="s">
        <v>22</v>
      </c>
      <c r="M121" s="129">
        <v>0</v>
      </c>
      <c r="N121" s="129">
        <v>0.25</v>
      </c>
      <c r="O121" s="129">
        <v>0.5</v>
      </c>
      <c r="P121" s="129">
        <v>1</v>
      </c>
      <c r="Q121" s="6">
        <f t="shared" ref="Q121:Q132" si="180">+SUM(M121:M121)*K121</f>
        <v>0</v>
      </c>
      <c r="R121" s="6">
        <f t="shared" si="130"/>
        <v>0.05</v>
      </c>
      <c r="S121" s="6">
        <f t="shared" si="121"/>
        <v>0.1</v>
      </c>
      <c r="T121" s="6">
        <f t="shared" si="122"/>
        <v>0.2</v>
      </c>
      <c r="U121" s="49">
        <v>0.1</v>
      </c>
      <c r="V121" s="577"/>
      <c r="W121" s="577"/>
      <c r="X121" s="577"/>
      <c r="Y121" s="577"/>
      <c r="Z121" s="813"/>
      <c r="AA121" s="830"/>
      <c r="AB121" s="849"/>
      <c r="AC121" s="119"/>
      <c r="AD121" s="119"/>
      <c r="AE121" s="119"/>
      <c r="AF121" s="119"/>
      <c r="AG121" s="119"/>
      <c r="AH121" s="119"/>
      <c r="AI121" s="119"/>
      <c r="AJ121" s="119"/>
      <c r="AK121" s="119"/>
      <c r="AL121" s="119"/>
      <c r="AM121" s="119"/>
      <c r="AN121" s="119"/>
      <c r="AO121" s="119"/>
      <c r="AP121" s="119"/>
      <c r="AQ121" s="119"/>
    </row>
    <row r="122" spans="1:43" s="120" customFormat="1" ht="38.450000000000003" customHeight="1" x14ac:dyDescent="0.25">
      <c r="A122" s="867"/>
      <c r="B122" s="869"/>
      <c r="C122" s="914"/>
      <c r="D122" s="816"/>
      <c r="E122" s="816"/>
      <c r="F122" s="836"/>
      <c r="G122" s="816"/>
      <c r="H122" s="816"/>
      <c r="I122" s="900"/>
      <c r="J122" s="865"/>
      <c r="K122" s="450">
        <v>0.2</v>
      </c>
      <c r="L122" s="130" t="s">
        <v>23</v>
      </c>
      <c r="M122" s="131">
        <v>0</v>
      </c>
      <c r="N122" s="131">
        <v>0</v>
      </c>
      <c r="O122" s="131">
        <v>0</v>
      </c>
      <c r="P122" s="131">
        <v>0</v>
      </c>
      <c r="Q122" s="51">
        <f t="shared" si="180"/>
        <v>0</v>
      </c>
      <c r="R122" s="51">
        <f t="shared" si="130"/>
        <v>0</v>
      </c>
      <c r="S122" s="51">
        <f t="shared" si="121"/>
        <v>0</v>
      </c>
      <c r="T122" s="51">
        <f t="shared" si="122"/>
        <v>0</v>
      </c>
      <c r="U122" s="53">
        <f t="shared" si="123"/>
        <v>0</v>
      </c>
      <c r="V122" s="577"/>
      <c r="W122" s="577"/>
      <c r="X122" s="577"/>
      <c r="Y122" s="577"/>
      <c r="Z122" s="813"/>
      <c r="AA122" s="830"/>
      <c r="AB122" s="849"/>
      <c r="AC122" s="119"/>
      <c r="AD122" s="119"/>
      <c r="AE122" s="119"/>
      <c r="AF122" s="119"/>
      <c r="AG122" s="119"/>
      <c r="AH122" s="119"/>
      <c r="AI122" s="119"/>
      <c r="AJ122" s="119"/>
      <c r="AK122" s="119"/>
      <c r="AL122" s="119"/>
      <c r="AM122" s="119"/>
      <c r="AN122" s="119"/>
      <c r="AO122" s="119"/>
      <c r="AP122" s="119"/>
      <c r="AQ122" s="119"/>
    </row>
    <row r="123" spans="1:43" s="120" customFormat="1" ht="42" customHeight="1" x14ac:dyDescent="0.25">
      <c r="A123" s="867"/>
      <c r="B123" s="869"/>
      <c r="C123" s="914"/>
      <c r="D123" s="816"/>
      <c r="E123" s="816"/>
      <c r="F123" s="836"/>
      <c r="G123" s="816"/>
      <c r="H123" s="816"/>
      <c r="I123" s="900"/>
      <c r="J123" s="865" t="s">
        <v>648</v>
      </c>
      <c r="K123" s="456">
        <v>0.1</v>
      </c>
      <c r="L123" s="128" t="s">
        <v>22</v>
      </c>
      <c r="M123" s="129">
        <v>0</v>
      </c>
      <c r="N123" s="129">
        <v>1</v>
      </c>
      <c r="O123" s="129">
        <v>1</v>
      </c>
      <c r="P123" s="6">
        <v>1</v>
      </c>
      <c r="Q123" s="6">
        <f t="shared" si="180"/>
        <v>0</v>
      </c>
      <c r="R123" s="6">
        <f t="shared" si="130"/>
        <v>0.1</v>
      </c>
      <c r="S123" s="6">
        <f t="shared" si="121"/>
        <v>0.1</v>
      </c>
      <c r="T123" s="6">
        <f t="shared" si="122"/>
        <v>0.1</v>
      </c>
      <c r="U123" s="49">
        <f t="shared" si="123"/>
        <v>0.1</v>
      </c>
      <c r="V123" s="577"/>
      <c r="W123" s="577"/>
      <c r="X123" s="577"/>
      <c r="Y123" s="577"/>
      <c r="Z123" s="813"/>
      <c r="AA123" s="830"/>
      <c r="AB123" s="849"/>
      <c r="AC123" s="119"/>
      <c r="AD123" s="119"/>
      <c r="AE123" s="119"/>
      <c r="AF123" s="119"/>
      <c r="AG123" s="119"/>
      <c r="AH123" s="119"/>
      <c r="AI123" s="119"/>
      <c r="AJ123" s="119"/>
      <c r="AK123" s="119"/>
      <c r="AL123" s="119"/>
      <c r="AM123" s="119"/>
      <c r="AN123" s="119"/>
      <c r="AO123" s="119"/>
      <c r="AP123" s="119"/>
      <c r="AQ123" s="119"/>
    </row>
    <row r="124" spans="1:43" s="120" customFormat="1" ht="36" customHeight="1" x14ac:dyDescent="0.25">
      <c r="A124" s="867"/>
      <c r="B124" s="869"/>
      <c r="C124" s="914"/>
      <c r="D124" s="816"/>
      <c r="E124" s="816"/>
      <c r="F124" s="836"/>
      <c r="G124" s="816"/>
      <c r="H124" s="816"/>
      <c r="I124" s="900"/>
      <c r="J124" s="865"/>
      <c r="K124" s="450">
        <v>0.1</v>
      </c>
      <c r="L124" s="130" t="s">
        <v>23</v>
      </c>
      <c r="M124" s="131">
        <v>0</v>
      </c>
      <c r="N124" s="131">
        <v>0</v>
      </c>
      <c r="O124" s="131">
        <v>0</v>
      </c>
      <c r="P124" s="131">
        <v>0</v>
      </c>
      <c r="Q124" s="51">
        <f t="shared" si="180"/>
        <v>0</v>
      </c>
      <c r="R124" s="51">
        <f t="shared" si="130"/>
        <v>0</v>
      </c>
      <c r="S124" s="51">
        <f t="shared" si="121"/>
        <v>0</v>
      </c>
      <c r="T124" s="51">
        <f t="shared" si="122"/>
        <v>0</v>
      </c>
      <c r="U124" s="53">
        <f t="shared" si="123"/>
        <v>0</v>
      </c>
      <c r="V124" s="577"/>
      <c r="W124" s="577"/>
      <c r="X124" s="577"/>
      <c r="Y124" s="577"/>
      <c r="Z124" s="813"/>
      <c r="AA124" s="830"/>
      <c r="AB124" s="849"/>
      <c r="AC124" s="119"/>
      <c r="AD124" s="119"/>
      <c r="AE124" s="119"/>
      <c r="AF124" s="119"/>
      <c r="AG124" s="119"/>
      <c r="AH124" s="119"/>
      <c r="AI124" s="119"/>
      <c r="AJ124" s="119"/>
      <c r="AK124" s="119"/>
      <c r="AL124" s="119"/>
      <c r="AM124" s="119"/>
      <c r="AN124" s="119"/>
      <c r="AO124" s="119"/>
      <c r="AP124" s="119"/>
      <c r="AQ124" s="119"/>
    </row>
    <row r="125" spans="1:43" s="120" customFormat="1" ht="38.450000000000003" customHeight="1" x14ac:dyDescent="0.25">
      <c r="A125" s="867"/>
      <c r="B125" s="869"/>
      <c r="C125" s="914"/>
      <c r="D125" s="816"/>
      <c r="E125" s="816"/>
      <c r="F125" s="836"/>
      <c r="G125" s="816"/>
      <c r="H125" s="816"/>
      <c r="I125" s="900"/>
      <c r="J125" s="865" t="s">
        <v>649</v>
      </c>
      <c r="K125" s="456">
        <v>0.05</v>
      </c>
      <c r="L125" s="128" t="s">
        <v>22</v>
      </c>
      <c r="M125" s="129">
        <v>0</v>
      </c>
      <c r="N125" s="129">
        <v>1</v>
      </c>
      <c r="O125" s="129">
        <v>1</v>
      </c>
      <c r="P125" s="129">
        <v>1</v>
      </c>
      <c r="Q125" s="6">
        <f t="shared" si="180"/>
        <v>0</v>
      </c>
      <c r="R125" s="6">
        <f t="shared" si="130"/>
        <v>0.05</v>
      </c>
      <c r="S125" s="6">
        <f t="shared" si="121"/>
        <v>0.05</v>
      </c>
      <c r="T125" s="6">
        <f t="shared" si="122"/>
        <v>0.05</v>
      </c>
      <c r="U125" s="49">
        <f t="shared" si="123"/>
        <v>0.05</v>
      </c>
      <c r="V125" s="577"/>
      <c r="W125" s="577"/>
      <c r="X125" s="577"/>
      <c r="Y125" s="577"/>
      <c r="Z125" s="813"/>
      <c r="AA125" s="830"/>
      <c r="AB125" s="849"/>
      <c r="AC125" s="119"/>
      <c r="AD125" s="119"/>
      <c r="AE125" s="119"/>
      <c r="AF125" s="119"/>
      <c r="AG125" s="119"/>
      <c r="AH125" s="119"/>
      <c r="AI125" s="119"/>
      <c r="AJ125" s="119"/>
      <c r="AK125" s="119"/>
      <c r="AL125" s="119"/>
      <c r="AM125" s="119"/>
      <c r="AN125" s="119"/>
      <c r="AO125" s="119"/>
      <c r="AP125" s="119"/>
      <c r="AQ125" s="119"/>
    </row>
    <row r="126" spans="1:43" s="120" customFormat="1" ht="38.450000000000003" customHeight="1" x14ac:dyDescent="0.25">
      <c r="A126" s="867"/>
      <c r="B126" s="869"/>
      <c r="C126" s="914"/>
      <c r="D126" s="816"/>
      <c r="E126" s="816"/>
      <c r="F126" s="836"/>
      <c r="G126" s="816"/>
      <c r="H126" s="816"/>
      <c r="I126" s="900"/>
      <c r="J126" s="865"/>
      <c r="K126" s="450">
        <v>0.05</v>
      </c>
      <c r="L126" s="130" t="s">
        <v>23</v>
      </c>
      <c r="M126" s="131">
        <v>0</v>
      </c>
      <c r="N126" s="131">
        <v>0</v>
      </c>
      <c r="O126" s="131">
        <v>0</v>
      </c>
      <c r="P126" s="131">
        <v>0</v>
      </c>
      <c r="Q126" s="51">
        <f t="shared" si="180"/>
        <v>0</v>
      </c>
      <c r="R126" s="51">
        <f t="shared" si="130"/>
        <v>0</v>
      </c>
      <c r="S126" s="51">
        <f t="shared" si="121"/>
        <v>0</v>
      </c>
      <c r="T126" s="51">
        <f t="shared" si="122"/>
        <v>0</v>
      </c>
      <c r="U126" s="53">
        <f t="shared" si="123"/>
        <v>0</v>
      </c>
      <c r="V126" s="577"/>
      <c r="W126" s="577"/>
      <c r="X126" s="577"/>
      <c r="Y126" s="577"/>
      <c r="Z126" s="813"/>
      <c r="AA126" s="830"/>
      <c r="AB126" s="849"/>
      <c r="AC126" s="119"/>
      <c r="AD126" s="119"/>
      <c r="AE126" s="119"/>
      <c r="AF126" s="119"/>
      <c r="AG126" s="119"/>
      <c r="AH126" s="119"/>
      <c r="AI126" s="119"/>
      <c r="AJ126" s="119"/>
      <c r="AK126" s="119"/>
      <c r="AL126" s="119"/>
      <c r="AM126" s="119"/>
      <c r="AN126" s="119"/>
      <c r="AO126" s="119"/>
      <c r="AP126" s="119"/>
      <c r="AQ126" s="119"/>
    </row>
    <row r="127" spans="1:43" s="120" customFormat="1" ht="39.6" customHeight="1" x14ac:dyDescent="0.25">
      <c r="A127" s="867"/>
      <c r="B127" s="869"/>
      <c r="C127" s="914"/>
      <c r="D127" s="816"/>
      <c r="E127" s="816"/>
      <c r="F127" s="836"/>
      <c r="G127" s="816"/>
      <c r="H127" s="816"/>
      <c r="I127" s="900"/>
      <c r="J127" s="865" t="s">
        <v>1034</v>
      </c>
      <c r="K127" s="456">
        <v>0.1</v>
      </c>
      <c r="L127" s="128" t="s">
        <v>22</v>
      </c>
      <c r="M127" s="129">
        <v>0</v>
      </c>
      <c r="N127" s="129">
        <v>0</v>
      </c>
      <c r="O127" s="129">
        <v>0.5</v>
      </c>
      <c r="P127" s="129">
        <v>1</v>
      </c>
      <c r="Q127" s="6">
        <f t="shared" si="180"/>
        <v>0</v>
      </c>
      <c r="R127" s="6">
        <f t="shared" si="130"/>
        <v>0</v>
      </c>
      <c r="S127" s="6">
        <f t="shared" si="121"/>
        <v>0.05</v>
      </c>
      <c r="T127" s="6">
        <f t="shared" si="122"/>
        <v>0.1</v>
      </c>
      <c r="U127" s="49">
        <f t="shared" si="123"/>
        <v>0.1</v>
      </c>
      <c r="V127" s="577"/>
      <c r="W127" s="577"/>
      <c r="X127" s="577"/>
      <c r="Y127" s="577"/>
      <c r="Z127" s="813"/>
      <c r="AA127" s="829" t="s">
        <v>1032</v>
      </c>
      <c r="AB127" s="849"/>
      <c r="AC127" s="119"/>
      <c r="AD127" s="119"/>
      <c r="AE127" s="119"/>
      <c r="AF127" s="119"/>
      <c r="AG127" s="119"/>
      <c r="AH127" s="119"/>
      <c r="AI127" s="119"/>
      <c r="AJ127" s="119"/>
      <c r="AK127" s="119"/>
      <c r="AL127" s="119"/>
      <c r="AM127" s="119"/>
      <c r="AN127" s="119"/>
      <c r="AO127" s="119"/>
      <c r="AP127" s="119"/>
      <c r="AQ127" s="119"/>
    </row>
    <row r="128" spans="1:43" s="120" customFormat="1" ht="37.15" customHeight="1" x14ac:dyDescent="0.25">
      <c r="A128" s="867"/>
      <c r="B128" s="869"/>
      <c r="C128" s="914"/>
      <c r="D128" s="816"/>
      <c r="E128" s="816"/>
      <c r="F128" s="836"/>
      <c r="G128" s="816"/>
      <c r="H128" s="816"/>
      <c r="I128" s="900"/>
      <c r="J128" s="865"/>
      <c r="K128" s="450">
        <v>0.1</v>
      </c>
      <c r="L128" s="131" t="s">
        <v>23</v>
      </c>
      <c r="M128" s="131">
        <v>0</v>
      </c>
      <c r="N128" s="131">
        <v>0</v>
      </c>
      <c r="O128" s="131">
        <v>0</v>
      </c>
      <c r="P128" s="131">
        <v>0</v>
      </c>
      <c r="Q128" s="51">
        <f t="shared" si="180"/>
        <v>0</v>
      </c>
      <c r="R128" s="51">
        <f t="shared" si="130"/>
        <v>0</v>
      </c>
      <c r="S128" s="51">
        <f t="shared" si="121"/>
        <v>0</v>
      </c>
      <c r="T128" s="51">
        <f t="shared" si="122"/>
        <v>0</v>
      </c>
      <c r="U128" s="53">
        <f t="shared" si="123"/>
        <v>0</v>
      </c>
      <c r="V128" s="577"/>
      <c r="W128" s="577"/>
      <c r="X128" s="577"/>
      <c r="Y128" s="577"/>
      <c r="Z128" s="813"/>
      <c r="AA128" s="831"/>
      <c r="AB128" s="849"/>
      <c r="AC128" s="119"/>
      <c r="AD128" s="119"/>
      <c r="AE128" s="119"/>
      <c r="AF128" s="119"/>
      <c r="AG128" s="119"/>
      <c r="AH128" s="119"/>
      <c r="AI128" s="119"/>
      <c r="AJ128" s="119"/>
      <c r="AK128" s="119"/>
      <c r="AL128" s="119"/>
      <c r="AM128" s="119"/>
      <c r="AN128" s="119"/>
      <c r="AO128" s="119"/>
      <c r="AP128" s="119"/>
      <c r="AQ128" s="119"/>
    </row>
    <row r="129" spans="1:43" s="120" customFormat="1" ht="58.9" customHeight="1" x14ac:dyDescent="0.25">
      <c r="A129" s="867"/>
      <c r="B129" s="869"/>
      <c r="C129" s="914"/>
      <c r="D129" s="816"/>
      <c r="E129" s="816"/>
      <c r="F129" s="836"/>
      <c r="G129" s="816"/>
      <c r="H129" s="816"/>
      <c r="I129" s="900"/>
      <c r="J129" s="865" t="s">
        <v>1033</v>
      </c>
      <c r="K129" s="456">
        <v>0.15</v>
      </c>
      <c r="L129" s="128" t="s">
        <v>22</v>
      </c>
      <c r="M129" s="129">
        <v>0</v>
      </c>
      <c r="N129" s="129">
        <v>0</v>
      </c>
      <c r="O129" s="129">
        <v>0</v>
      </c>
      <c r="P129" s="129">
        <v>1</v>
      </c>
      <c r="Q129" s="6">
        <f t="shared" si="180"/>
        <v>0</v>
      </c>
      <c r="R129" s="6">
        <f t="shared" si="130"/>
        <v>0</v>
      </c>
      <c r="S129" s="6">
        <f t="shared" si="121"/>
        <v>0</v>
      </c>
      <c r="T129" s="6">
        <f t="shared" si="122"/>
        <v>0.15</v>
      </c>
      <c r="U129" s="49">
        <f t="shared" si="123"/>
        <v>0.15</v>
      </c>
      <c r="V129" s="577"/>
      <c r="W129" s="577"/>
      <c r="X129" s="577"/>
      <c r="Y129" s="577"/>
      <c r="Z129" s="813"/>
      <c r="AA129" s="829" t="s">
        <v>217</v>
      </c>
      <c r="AB129" s="849"/>
      <c r="AC129" s="119"/>
      <c r="AD129" s="119"/>
      <c r="AE129" s="119"/>
      <c r="AF129" s="119"/>
      <c r="AG129" s="119"/>
      <c r="AH129" s="119"/>
      <c r="AI129" s="119"/>
      <c r="AJ129" s="119"/>
      <c r="AK129" s="119"/>
      <c r="AL129" s="119"/>
      <c r="AM129" s="119"/>
      <c r="AN129" s="119"/>
      <c r="AO129" s="119"/>
      <c r="AP129" s="119"/>
      <c r="AQ129" s="119"/>
    </row>
    <row r="130" spans="1:43" s="120" customFormat="1" ht="58.9" customHeight="1" x14ac:dyDescent="0.25">
      <c r="A130" s="867"/>
      <c r="B130" s="869"/>
      <c r="C130" s="914"/>
      <c r="D130" s="816"/>
      <c r="E130" s="816"/>
      <c r="F130" s="836"/>
      <c r="G130" s="816"/>
      <c r="H130" s="816"/>
      <c r="I130" s="900"/>
      <c r="J130" s="865"/>
      <c r="K130" s="450">
        <v>0.15</v>
      </c>
      <c r="L130" s="131" t="s">
        <v>23</v>
      </c>
      <c r="M130" s="131">
        <v>0</v>
      </c>
      <c r="N130" s="131">
        <v>0</v>
      </c>
      <c r="O130" s="131">
        <v>0</v>
      </c>
      <c r="P130" s="131">
        <v>0</v>
      </c>
      <c r="Q130" s="51">
        <f t="shared" si="180"/>
        <v>0</v>
      </c>
      <c r="R130" s="51">
        <f t="shared" si="130"/>
        <v>0</v>
      </c>
      <c r="S130" s="51">
        <f t="shared" si="121"/>
        <v>0</v>
      </c>
      <c r="T130" s="51">
        <f t="shared" si="122"/>
        <v>0</v>
      </c>
      <c r="U130" s="53">
        <f t="shared" si="123"/>
        <v>0</v>
      </c>
      <c r="V130" s="577"/>
      <c r="W130" s="577"/>
      <c r="X130" s="577"/>
      <c r="Y130" s="577"/>
      <c r="Z130" s="813"/>
      <c r="AA130" s="831"/>
      <c r="AB130" s="849"/>
      <c r="AC130" s="119"/>
      <c r="AD130" s="119"/>
      <c r="AE130" s="119"/>
      <c r="AF130" s="119"/>
      <c r="AG130" s="119"/>
      <c r="AH130" s="119"/>
      <c r="AI130" s="119"/>
      <c r="AJ130" s="119"/>
      <c r="AK130" s="119"/>
      <c r="AL130" s="119"/>
      <c r="AM130" s="119"/>
      <c r="AN130" s="119"/>
      <c r="AO130" s="119"/>
      <c r="AP130" s="119"/>
      <c r="AQ130" s="119"/>
    </row>
    <row r="131" spans="1:43" s="120" customFormat="1" ht="41.45" customHeight="1" x14ac:dyDescent="0.25">
      <c r="A131" s="867"/>
      <c r="B131" s="869"/>
      <c r="C131" s="914"/>
      <c r="D131" s="816"/>
      <c r="E131" s="816"/>
      <c r="F131" s="836"/>
      <c r="G131" s="816"/>
      <c r="H131" s="816"/>
      <c r="I131" s="900"/>
      <c r="J131" s="865" t="s">
        <v>1035</v>
      </c>
      <c r="K131" s="456">
        <v>0.2</v>
      </c>
      <c r="L131" s="128" t="s">
        <v>22</v>
      </c>
      <c r="M131" s="129">
        <v>0</v>
      </c>
      <c r="N131" s="129">
        <v>0</v>
      </c>
      <c r="O131" s="129">
        <v>0</v>
      </c>
      <c r="P131" s="129">
        <v>1</v>
      </c>
      <c r="Q131" s="6">
        <f t="shared" si="180"/>
        <v>0</v>
      </c>
      <c r="R131" s="6">
        <f t="shared" si="130"/>
        <v>0</v>
      </c>
      <c r="S131" s="6">
        <f t="shared" si="121"/>
        <v>0</v>
      </c>
      <c r="T131" s="6">
        <f t="shared" si="122"/>
        <v>0.2</v>
      </c>
      <c r="U131" s="49">
        <f t="shared" si="123"/>
        <v>0.2</v>
      </c>
      <c r="V131" s="577"/>
      <c r="W131" s="577"/>
      <c r="X131" s="577"/>
      <c r="Y131" s="577"/>
      <c r="Z131" s="813"/>
      <c r="AA131" s="829" t="s">
        <v>216</v>
      </c>
      <c r="AB131" s="849"/>
      <c r="AC131" s="119"/>
      <c r="AD131" s="119"/>
      <c r="AE131" s="119"/>
      <c r="AF131" s="119"/>
      <c r="AG131" s="119"/>
      <c r="AH131" s="119"/>
      <c r="AI131" s="119"/>
      <c r="AJ131" s="119"/>
      <c r="AK131" s="119"/>
      <c r="AL131" s="119"/>
      <c r="AM131" s="119"/>
      <c r="AN131" s="119"/>
      <c r="AO131" s="119"/>
      <c r="AP131" s="119"/>
      <c r="AQ131" s="119"/>
    </row>
    <row r="132" spans="1:43" s="120" customFormat="1" ht="22.9" customHeight="1" x14ac:dyDescent="0.25">
      <c r="A132" s="867"/>
      <c r="B132" s="869"/>
      <c r="C132" s="914"/>
      <c r="D132" s="816"/>
      <c r="E132" s="816"/>
      <c r="F132" s="836"/>
      <c r="G132" s="817"/>
      <c r="H132" s="817"/>
      <c r="I132" s="901"/>
      <c r="J132" s="865"/>
      <c r="K132" s="450">
        <v>0.2</v>
      </c>
      <c r="L132" s="131" t="s">
        <v>23</v>
      </c>
      <c r="M132" s="131">
        <v>0</v>
      </c>
      <c r="N132" s="131">
        <v>0</v>
      </c>
      <c r="O132" s="131">
        <v>0</v>
      </c>
      <c r="P132" s="131">
        <v>0</v>
      </c>
      <c r="Q132" s="51">
        <f t="shared" si="180"/>
        <v>0</v>
      </c>
      <c r="R132" s="51">
        <f t="shared" si="130"/>
        <v>0</v>
      </c>
      <c r="S132" s="51">
        <f t="shared" si="121"/>
        <v>0</v>
      </c>
      <c r="T132" s="51">
        <f t="shared" si="122"/>
        <v>0</v>
      </c>
      <c r="U132" s="53">
        <f t="shared" si="123"/>
        <v>0</v>
      </c>
      <c r="V132" s="577"/>
      <c r="W132" s="577"/>
      <c r="X132" s="577"/>
      <c r="Y132" s="577"/>
      <c r="Z132" s="813"/>
      <c r="AA132" s="830"/>
      <c r="AB132" s="849"/>
      <c r="AC132" s="119"/>
      <c r="AD132" s="119"/>
      <c r="AE132" s="119"/>
      <c r="AF132" s="119"/>
      <c r="AG132" s="119"/>
      <c r="AH132" s="119"/>
      <c r="AI132" s="119"/>
      <c r="AJ132" s="119"/>
      <c r="AK132" s="119"/>
      <c r="AL132" s="119"/>
      <c r="AM132" s="119"/>
      <c r="AN132" s="119"/>
      <c r="AO132" s="119"/>
      <c r="AP132" s="119"/>
      <c r="AQ132" s="119"/>
    </row>
    <row r="133" spans="1:43" s="120" customFormat="1" ht="35.450000000000003" customHeight="1" x14ac:dyDescent="0.25">
      <c r="A133" s="867"/>
      <c r="B133" s="869"/>
      <c r="C133" s="909" t="s">
        <v>183</v>
      </c>
      <c r="D133" s="815" t="s">
        <v>184</v>
      </c>
      <c r="E133" s="815" t="s">
        <v>1048</v>
      </c>
      <c r="F133" s="835">
        <v>50</v>
      </c>
      <c r="G133" s="821" t="s">
        <v>635</v>
      </c>
      <c r="H133" s="821" t="s">
        <v>185</v>
      </c>
      <c r="I133" s="920">
        <v>0</v>
      </c>
      <c r="J133" s="903" t="s">
        <v>1094</v>
      </c>
      <c r="K133" s="456">
        <v>0.3</v>
      </c>
      <c r="L133" s="128" t="s">
        <v>22</v>
      </c>
      <c r="M133" s="129">
        <v>0.25</v>
      </c>
      <c r="N133" s="129">
        <v>0.5</v>
      </c>
      <c r="O133" s="129">
        <v>0.75</v>
      </c>
      <c r="P133" s="129">
        <v>1</v>
      </c>
      <c r="Q133" s="6">
        <f t="shared" si="129"/>
        <v>7.4999999999999997E-2</v>
      </c>
      <c r="R133" s="6">
        <f t="shared" si="130"/>
        <v>0.15</v>
      </c>
      <c r="S133" s="6">
        <f t="shared" si="121"/>
        <v>0.22499999999999998</v>
      </c>
      <c r="T133" s="6">
        <f t="shared" si="122"/>
        <v>0.3</v>
      </c>
      <c r="U133" s="49">
        <f t="shared" si="123"/>
        <v>0.3</v>
      </c>
      <c r="V133" s="576">
        <v>0</v>
      </c>
      <c r="W133" s="576">
        <v>0</v>
      </c>
      <c r="X133" s="576">
        <v>0</v>
      </c>
      <c r="Y133" s="576">
        <v>0</v>
      </c>
      <c r="Z133" s="813"/>
      <c r="AA133" s="853" t="s">
        <v>331</v>
      </c>
      <c r="AB133" s="849"/>
      <c r="AC133" s="119"/>
      <c r="AD133" s="119"/>
      <c r="AE133" s="119"/>
      <c r="AF133" s="119"/>
      <c r="AG133" s="119"/>
      <c r="AH133" s="119"/>
      <c r="AI133" s="119"/>
      <c r="AJ133" s="119"/>
      <c r="AK133" s="119"/>
      <c r="AL133" s="119"/>
      <c r="AM133" s="119"/>
      <c r="AN133" s="119"/>
      <c r="AO133" s="119"/>
      <c r="AP133" s="119"/>
      <c r="AQ133" s="119"/>
    </row>
    <row r="134" spans="1:43" s="120" customFormat="1" ht="55.15" customHeight="1" x14ac:dyDescent="0.25">
      <c r="A134" s="867"/>
      <c r="B134" s="869"/>
      <c r="C134" s="909"/>
      <c r="D134" s="816"/>
      <c r="E134" s="816"/>
      <c r="F134" s="836"/>
      <c r="G134" s="822"/>
      <c r="H134" s="822"/>
      <c r="I134" s="921"/>
      <c r="J134" s="903"/>
      <c r="K134" s="458">
        <v>0.3</v>
      </c>
      <c r="L134" s="130" t="s">
        <v>23</v>
      </c>
      <c r="M134" s="131">
        <v>0</v>
      </c>
      <c r="N134" s="131">
        <v>0</v>
      </c>
      <c r="O134" s="131">
        <v>0</v>
      </c>
      <c r="P134" s="131">
        <v>0</v>
      </c>
      <c r="Q134" s="51">
        <f t="shared" si="129"/>
        <v>0</v>
      </c>
      <c r="R134" s="51">
        <f t="shared" si="130"/>
        <v>0</v>
      </c>
      <c r="S134" s="51">
        <f t="shared" si="121"/>
        <v>0</v>
      </c>
      <c r="T134" s="51">
        <f t="shared" si="122"/>
        <v>0</v>
      </c>
      <c r="U134" s="53">
        <f t="shared" si="123"/>
        <v>0</v>
      </c>
      <c r="V134" s="577"/>
      <c r="W134" s="577"/>
      <c r="X134" s="577"/>
      <c r="Y134" s="577"/>
      <c r="Z134" s="813"/>
      <c r="AA134" s="854"/>
      <c r="AB134" s="849"/>
      <c r="AC134" s="119"/>
      <c r="AD134" s="119"/>
      <c r="AE134" s="119"/>
      <c r="AF134" s="119"/>
      <c r="AG134" s="119"/>
      <c r="AH134" s="119"/>
      <c r="AI134" s="119"/>
      <c r="AJ134" s="119"/>
      <c r="AK134" s="119"/>
      <c r="AL134" s="119"/>
      <c r="AM134" s="119"/>
      <c r="AN134" s="119"/>
      <c r="AO134" s="119"/>
      <c r="AP134" s="119"/>
      <c r="AQ134" s="119"/>
    </row>
    <row r="135" spans="1:43" s="120" customFormat="1" ht="55.15" customHeight="1" x14ac:dyDescent="0.25">
      <c r="A135" s="867"/>
      <c r="B135" s="869"/>
      <c r="C135" s="909"/>
      <c r="D135" s="816"/>
      <c r="E135" s="816"/>
      <c r="F135" s="836"/>
      <c r="G135" s="822"/>
      <c r="H135" s="822"/>
      <c r="I135" s="921"/>
      <c r="J135" s="904" t="s">
        <v>1095</v>
      </c>
      <c r="K135" s="456">
        <v>0.3</v>
      </c>
      <c r="L135" s="128" t="s">
        <v>22</v>
      </c>
      <c r="M135" s="129">
        <v>0.25</v>
      </c>
      <c r="N135" s="129">
        <v>0.5</v>
      </c>
      <c r="O135" s="129">
        <v>0.75</v>
      </c>
      <c r="P135" s="129">
        <v>1</v>
      </c>
      <c r="Q135" s="6">
        <f t="shared" ref="Q135:Q136" si="181">+SUM(M135:M135)*K135</f>
        <v>7.4999999999999997E-2</v>
      </c>
      <c r="R135" s="6">
        <f t="shared" ref="R135:R136" si="182">+SUM(N135:N135)*K135</f>
        <v>0.15</v>
      </c>
      <c r="S135" s="6">
        <f t="shared" ref="S135:S136" si="183">+SUM(O135:O135)*K135</f>
        <v>0.22499999999999998</v>
      </c>
      <c r="T135" s="6">
        <f t="shared" ref="T135:T136" si="184">+SUM(P135:P135)*K135</f>
        <v>0.3</v>
      </c>
      <c r="U135" s="49">
        <f t="shared" ref="U135:U136" si="185">+MAX(Q135:T135)</f>
        <v>0.3</v>
      </c>
      <c r="V135" s="577"/>
      <c r="W135" s="577"/>
      <c r="X135" s="577"/>
      <c r="Y135" s="577"/>
      <c r="Z135" s="813"/>
      <c r="AA135" s="854"/>
      <c r="AB135" s="849"/>
      <c r="AC135" s="119"/>
      <c r="AD135" s="119"/>
      <c r="AE135" s="119"/>
      <c r="AF135" s="119"/>
      <c r="AG135" s="119"/>
      <c r="AH135" s="119"/>
      <c r="AI135" s="119"/>
      <c r="AJ135" s="119"/>
      <c r="AK135" s="119"/>
      <c r="AL135" s="119"/>
      <c r="AM135" s="119"/>
      <c r="AN135" s="119"/>
      <c r="AO135" s="119"/>
      <c r="AP135" s="119"/>
      <c r="AQ135" s="119"/>
    </row>
    <row r="136" spans="1:43" s="120" customFormat="1" ht="55.15" customHeight="1" x14ac:dyDescent="0.25">
      <c r="A136" s="867"/>
      <c r="B136" s="869"/>
      <c r="C136" s="909"/>
      <c r="D136" s="816"/>
      <c r="E136" s="816"/>
      <c r="F136" s="836"/>
      <c r="G136" s="822"/>
      <c r="H136" s="822"/>
      <c r="I136" s="921"/>
      <c r="J136" s="905"/>
      <c r="K136" s="458">
        <v>0.3</v>
      </c>
      <c r="L136" s="130" t="s">
        <v>23</v>
      </c>
      <c r="M136" s="131">
        <v>0</v>
      </c>
      <c r="N136" s="131">
        <v>0</v>
      </c>
      <c r="O136" s="131">
        <v>0</v>
      </c>
      <c r="P136" s="131">
        <v>0</v>
      </c>
      <c r="Q136" s="51">
        <f t="shared" si="181"/>
        <v>0</v>
      </c>
      <c r="R136" s="51">
        <f t="shared" si="182"/>
        <v>0</v>
      </c>
      <c r="S136" s="51">
        <f t="shared" si="183"/>
        <v>0</v>
      </c>
      <c r="T136" s="51">
        <f t="shared" si="184"/>
        <v>0</v>
      </c>
      <c r="U136" s="53">
        <f t="shared" si="185"/>
        <v>0</v>
      </c>
      <c r="V136" s="602"/>
      <c r="W136" s="602"/>
      <c r="X136" s="602"/>
      <c r="Y136" s="602"/>
      <c r="Z136" s="813"/>
      <c r="AA136" s="854"/>
      <c r="AB136" s="849"/>
      <c r="AC136" s="119"/>
      <c r="AD136" s="119"/>
      <c r="AE136" s="119"/>
      <c r="AF136" s="119"/>
      <c r="AG136" s="119"/>
      <c r="AH136" s="119"/>
      <c r="AI136" s="119"/>
      <c r="AJ136" s="119"/>
      <c r="AK136" s="119"/>
      <c r="AL136" s="119"/>
      <c r="AM136" s="119"/>
      <c r="AN136" s="119"/>
      <c r="AO136" s="119"/>
      <c r="AP136" s="119"/>
      <c r="AQ136" s="119"/>
    </row>
    <row r="137" spans="1:43" s="120" customFormat="1" ht="55.15" customHeight="1" x14ac:dyDescent="0.25">
      <c r="A137" s="867"/>
      <c r="B137" s="869"/>
      <c r="C137" s="909"/>
      <c r="D137" s="816"/>
      <c r="E137" s="816"/>
      <c r="F137" s="836"/>
      <c r="G137" s="822"/>
      <c r="H137" s="822"/>
      <c r="I137" s="921"/>
      <c r="J137" s="904" t="s">
        <v>1160</v>
      </c>
      <c r="K137" s="456">
        <v>0.4</v>
      </c>
      <c r="L137" s="128" t="s">
        <v>22</v>
      </c>
      <c r="M137" s="129">
        <v>0.05</v>
      </c>
      <c r="N137" s="129">
        <v>0.4</v>
      </c>
      <c r="O137" s="129">
        <v>0.7</v>
      </c>
      <c r="P137" s="129">
        <v>1</v>
      </c>
      <c r="Q137" s="6">
        <f t="shared" ref="Q137:Q138" si="186">+SUM(M137:M137)*K137</f>
        <v>2.0000000000000004E-2</v>
      </c>
      <c r="R137" s="6">
        <f t="shared" ref="R137:R138" si="187">+SUM(N137:N137)*K137</f>
        <v>0.16000000000000003</v>
      </c>
      <c r="S137" s="6">
        <f t="shared" ref="S137:S138" si="188">+SUM(O137:O137)*K137</f>
        <v>0.27999999999999997</v>
      </c>
      <c r="T137" s="6">
        <f t="shared" ref="T137:T138" si="189">+SUM(P137:P137)*K137</f>
        <v>0.4</v>
      </c>
      <c r="U137" s="49">
        <f t="shared" ref="U137:U138" si="190">+MAX(Q137:T137)</f>
        <v>0.4</v>
      </c>
      <c r="V137" s="223"/>
      <c r="W137" s="223"/>
      <c r="X137" s="223"/>
      <c r="Y137" s="223"/>
      <c r="Z137" s="813"/>
      <c r="AA137" s="854"/>
      <c r="AB137" s="849"/>
      <c r="AC137" s="119"/>
      <c r="AD137" s="119"/>
      <c r="AE137" s="119"/>
      <c r="AF137" s="119"/>
      <c r="AG137" s="119"/>
      <c r="AH137" s="119"/>
      <c r="AI137" s="119"/>
      <c r="AJ137" s="119"/>
      <c r="AK137" s="119"/>
      <c r="AL137" s="119"/>
      <c r="AM137" s="119"/>
      <c r="AN137" s="119"/>
      <c r="AO137" s="119"/>
      <c r="AP137" s="119"/>
      <c r="AQ137" s="119"/>
    </row>
    <row r="138" spans="1:43" s="120" customFormat="1" ht="55.15" customHeight="1" x14ac:dyDescent="0.25">
      <c r="A138" s="867"/>
      <c r="B138" s="869"/>
      <c r="C138" s="909"/>
      <c r="D138" s="816"/>
      <c r="E138" s="817"/>
      <c r="F138" s="898"/>
      <c r="G138" s="823"/>
      <c r="H138" s="823"/>
      <c r="I138" s="922"/>
      <c r="J138" s="905"/>
      <c r="K138" s="458">
        <v>0.4</v>
      </c>
      <c r="L138" s="130" t="s">
        <v>23</v>
      </c>
      <c r="M138" s="131">
        <v>0</v>
      </c>
      <c r="N138" s="131">
        <v>0</v>
      </c>
      <c r="O138" s="131">
        <v>0</v>
      </c>
      <c r="P138" s="131">
        <v>0</v>
      </c>
      <c r="Q138" s="51">
        <f t="shared" si="186"/>
        <v>0</v>
      </c>
      <c r="R138" s="51">
        <f t="shared" si="187"/>
        <v>0</v>
      </c>
      <c r="S138" s="51">
        <f t="shared" si="188"/>
        <v>0</v>
      </c>
      <c r="T138" s="51">
        <f t="shared" si="189"/>
        <v>0</v>
      </c>
      <c r="U138" s="53">
        <f t="shared" si="190"/>
        <v>0</v>
      </c>
      <c r="V138" s="223"/>
      <c r="W138" s="223"/>
      <c r="X138" s="223"/>
      <c r="Y138" s="223"/>
      <c r="Z138" s="813"/>
      <c r="AA138" s="854"/>
      <c r="AB138" s="849"/>
      <c r="AC138" s="119"/>
      <c r="AD138" s="119"/>
      <c r="AE138" s="119"/>
      <c r="AF138" s="119"/>
      <c r="AG138" s="119"/>
      <c r="AH138" s="119"/>
      <c r="AI138" s="119"/>
      <c r="AJ138" s="119"/>
      <c r="AK138" s="119"/>
      <c r="AL138" s="119"/>
      <c r="AM138" s="119"/>
      <c r="AN138" s="119"/>
      <c r="AO138" s="119"/>
      <c r="AP138" s="119"/>
      <c r="AQ138" s="119"/>
    </row>
    <row r="139" spans="1:43" s="120" customFormat="1" ht="40.15" customHeight="1" x14ac:dyDescent="0.25">
      <c r="A139" s="867"/>
      <c r="B139" s="869"/>
      <c r="C139" s="909"/>
      <c r="D139" s="816"/>
      <c r="E139" s="865" t="s">
        <v>1161</v>
      </c>
      <c r="F139" s="907">
        <v>51</v>
      </c>
      <c r="G139" s="908" t="s">
        <v>1162</v>
      </c>
      <c r="H139" s="907" t="s">
        <v>185</v>
      </c>
      <c r="I139" s="895">
        <v>0</v>
      </c>
      <c r="J139" s="852" t="s">
        <v>1163</v>
      </c>
      <c r="K139" s="456">
        <v>0.5</v>
      </c>
      <c r="L139" s="128" t="s">
        <v>22</v>
      </c>
      <c r="M139" s="129">
        <v>1</v>
      </c>
      <c r="N139" s="129">
        <v>1</v>
      </c>
      <c r="O139" s="129">
        <v>1</v>
      </c>
      <c r="P139" s="129">
        <v>1</v>
      </c>
      <c r="Q139" s="17">
        <f t="shared" si="129"/>
        <v>0.5</v>
      </c>
      <c r="R139" s="6">
        <f t="shared" ref="R139:R141" si="191">+SUM(N139:N139)*K139</f>
        <v>0.5</v>
      </c>
      <c r="S139" s="6">
        <f t="shared" si="121"/>
        <v>0.5</v>
      </c>
      <c r="T139" s="6">
        <f t="shared" si="122"/>
        <v>0.5</v>
      </c>
      <c r="U139" s="49">
        <f t="shared" si="123"/>
        <v>0.5</v>
      </c>
      <c r="V139" s="576">
        <v>0</v>
      </c>
      <c r="W139" s="576">
        <v>0</v>
      </c>
      <c r="X139" s="576">
        <v>0</v>
      </c>
      <c r="Y139" s="576">
        <v>0</v>
      </c>
      <c r="Z139" s="813"/>
      <c r="AA139" s="854"/>
      <c r="AB139" s="849"/>
      <c r="AC139" s="119"/>
      <c r="AD139" s="119"/>
      <c r="AE139" s="119"/>
      <c r="AF139" s="119"/>
      <c r="AG139" s="119"/>
      <c r="AH139" s="119"/>
      <c r="AI139" s="119"/>
      <c r="AJ139" s="119"/>
      <c r="AK139" s="119"/>
      <c r="AL139" s="119"/>
      <c r="AM139" s="119"/>
      <c r="AN139" s="119"/>
      <c r="AO139" s="119"/>
      <c r="AP139" s="119"/>
      <c r="AQ139" s="119"/>
    </row>
    <row r="140" spans="1:43" s="120" customFormat="1" ht="47.45" customHeight="1" x14ac:dyDescent="0.25">
      <c r="A140" s="867"/>
      <c r="B140" s="869"/>
      <c r="C140" s="909"/>
      <c r="D140" s="816"/>
      <c r="E140" s="906"/>
      <c r="F140" s="908"/>
      <c r="G140" s="908"/>
      <c r="H140" s="908"/>
      <c r="I140" s="895"/>
      <c r="J140" s="852"/>
      <c r="K140" s="458">
        <v>0.5</v>
      </c>
      <c r="L140" s="130" t="s">
        <v>23</v>
      </c>
      <c r="M140" s="131">
        <v>0</v>
      </c>
      <c r="N140" s="131">
        <v>0</v>
      </c>
      <c r="O140" s="131">
        <v>0</v>
      </c>
      <c r="P140" s="131">
        <v>0</v>
      </c>
      <c r="Q140" s="51">
        <f t="shared" ref="Q140:Q142" si="192">+SUM(M140:M140)*K140</f>
        <v>0</v>
      </c>
      <c r="R140" s="51">
        <f>+SUM(N140:N140)*K140</f>
        <v>0</v>
      </c>
      <c r="S140" s="51">
        <f>+SUM(O140:O140)*K140</f>
        <v>0</v>
      </c>
      <c r="T140" s="51">
        <f>+SUM(P140:P140)*K140</f>
        <v>0</v>
      </c>
      <c r="U140" s="53">
        <f t="shared" si="123"/>
        <v>0</v>
      </c>
      <c r="V140" s="577"/>
      <c r="W140" s="577"/>
      <c r="X140" s="577"/>
      <c r="Y140" s="577"/>
      <c r="Z140" s="813"/>
      <c r="AA140" s="854"/>
      <c r="AB140" s="849"/>
      <c r="AC140" s="119"/>
      <c r="AD140" s="119"/>
      <c r="AE140" s="119"/>
      <c r="AF140" s="119"/>
      <c r="AG140" s="119"/>
      <c r="AH140" s="119"/>
      <c r="AI140" s="119"/>
      <c r="AJ140" s="119"/>
      <c r="AK140" s="119"/>
      <c r="AL140" s="119"/>
      <c r="AM140" s="119"/>
      <c r="AN140" s="119"/>
      <c r="AO140" s="119"/>
      <c r="AP140" s="119"/>
      <c r="AQ140" s="119"/>
    </row>
    <row r="141" spans="1:43" s="120" customFormat="1" ht="53.45" customHeight="1" x14ac:dyDescent="0.25">
      <c r="A141" s="867"/>
      <c r="B141" s="869"/>
      <c r="C141" s="909"/>
      <c r="D141" s="816"/>
      <c r="E141" s="906"/>
      <c r="F141" s="908"/>
      <c r="G141" s="908"/>
      <c r="H141" s="908"/>
      <c r="I141" s="895"/>
      <c r="J141" s="667" t="s">
        <v>1164</v>
      </c>
      <c r="K141" s="456">
        <v>0.5</v>
      </c>
      <c r="L141" s="128" t="s">
        <v>22</v>
      </c>
      <c r="M141" s="129">
        <v>0</v>
      </c>
      <c r="N141" s="129">
        <v>0.3</v>
      </c>
      <c r="O141" s="129">
        <v>0.7</v>
      </c>
      <c r="P141" s="129">
        <v>0</v>
      </c>
      <c r="Q141" s="6">
        <f t="shared" si="192"/>
        <v>0</v>
      </c>
      <c r="R141" s="6">
        <f t="shared" si="191"/>
        <v>0.15</v>
      </c>
      <c r="S141" s="6">
        <f t="shared" si="121"/>
        <v>0.35</v>
      </c>
      <c r="T141" s="6">
        <f t="shared" si="122"/>
        <v>0</v>
      </c>
      <c r="U141" s="49">
        <f t="shared" si="123"/>
        <v>0.35</v>
      </c>
      <c r="V141" s="577"/>
      <c r="W141" s="577"/>
      <c r="X141" s="577"/>
      <c r="Y141" s="577"/>
      <c r="Z141" s="813"/>
      <c r="AA141" s="854"/>
      <c r="AB141" s="849"/>
      <c r="AC141" s="119"/>
      <c r="AD141" s="119"/>
      <c r="AE141" s="119"/>
      <c r="AF141" s="119"/>
      <c r="AG141" s="119"/>
      <c r="AH141" s="119"/>
      <c r="AI141" s="119"/>
      <c r="AJ141" s="119"/>
      <c r="AK141" s="119"/>
      <c r="AL141" s="119"/>
      <c r="AM141" s="119"/>
      <c r="AN141" s="119"/>
      <c r="AO141" s="119"/>
      <c r="AP141" s="119"/>
      <c r="AQ141" s="119"/>
    </row>
    <row r="142" spans="1:43" s="120" customFormat="1" ht="53.45" customHeight="1" x14ac:dyDescent="0.25">
      <c r="A142" s="867"/>
      <c r="B142" s="869"/>
      <c r="C142" s="909"/>
      <c r="D142" s="816"/>
      <c r="E142" s="906"/>
      <c r="F142" s="908"/>
      <c r="G142" s="908"/>
      <c r="H142" s="908"/>
      <c r="I142" s="895"/>
      <c r="J142" s="668"/>
      <c r="K142" s="458">
        <v>0.5</v>
      </c>
      <c r="L142" s="130" t="s">
        <v>23</v>
      </c>
      <c r="M142" s="131">
        <v>0</v>
      </c>
      <c r="N142" s="131">
        <v>0</v>
      </c>
      <c r="O142" s="131">
        <v>0</v>
      </c>
      <c r="P142" s="131">
        <v>0</v>
      </c>
      <c r="Q142" s="51">
        <f t="shared" si="192"/>
        <v>0</v>
      </c>
      <c r="R142" s="51">
        <f>+SUM(N142:N142)*K142</f>
        <v>0</v>
      </c>
      <c r="S142" s="51">
        <f>+SUM(O142:O142)*K142</f>
        <v>0</v>
      </c>
      <c r="T142" s="51">
        <f>+SUM(P142:P142)*K142</f>
        <v>0</v>
      </c>
      <c r="U142" s="53">
        <f t="shared" si="123"/>
        <v>0</v>
      </c>
      <c r="V142" s="577"/>
      <c r="W142" s="577"/>
      <c r="X142" s="577"/>
      <c r="Y142" s="577"/>
      <c r="Z142" s="813"/>
      <c r="AA142" s="854"/>
      <c r="AB142" s="849"/>
      <c r="AC142" s="119"/>
      <c r="AD142" s="119"/>
      <c r="AE142" s="119"/>
      <c r="AF142" s="119"/>
      <c r="AG142" s="119"/>
      <c r="AH142" s="119"/>
      <c r="AI142" s="119"/>
      <c r="AJ142" s="119"/>
      <c r="AK142" s="119"/>
      <c r="AL142" s="119"/>
      <c r="AM142" s="119"/>
      <c r="AN142" s="119"/>
      <c r="AO142" s="119"/>
      <c r="AP142" s="119"/>
      <c r="AQ142" s="119"/>
    </row>
    <row r="143" spans="1:43" s="120" customFormat="1" ht="46.15" customHeight="1" x14ac:dyDescent="0.25">
      <c r="A143" s="867"/>
      <c r="B143" s="869"/>
      <c r="C143" s="909"/>
      <c r="D143" s="815" t="s">
        <v>186</v>
      </c>
      <c r="E143" s="864" t="s">
        <v>948</v>
      </c>
      <c r="F143" s="871">
        <v>52</v>
      </c>
      <c r="G143" s="907" t="s">
        <v>636</v>
      </c>
      <c r="H143" s="907" t="s">
        <v>637</v>
      </c>
      <c r="I143" s="895">
        <v>0</v>
      </c>
      <c r="J143" s="902" t="s">
        <v>638</v>
      </c>
      <c r="K143" s="449">
        <v>0.5</v>
      </c>
      <c r="L143" s="128" t="s">
        <v>22</v>
      </c>
      <c r="M143" s="129">
        <v>0.25</v>
      </c>
      <c r="N143" s="129">
        <v>0.5</v>
      </c>
      <c r="O143" s="129">
        <v>0.75</v>
      </c>
      <c r="P143" s="129">
        <v>1</v>
      </c>
      <c r="Q143" s="6">
        <f t="shared" ref="Q143" si="193">+SUM(M143:M143)*K143</f>
        <v>0.125</v>
      </c>
      <c r="R143" s="6">
        <f t="shared" ref="R143" si="194">+SUM(N143:N143)*K143</f>
        <v>0.25</v>
      </c>
      <c r="S143" s="6">
        <f t="shared" ref="S143" si="195">+SUM(O143:O143)*K143</f>
        <v>0.375</v>
      </c>
      <c r="T143" s="6">
        <f t="shared" ref="T143" si="196">+SUM(P143:P143)*K143</f>
        <v>0.5</v>
      </c>
      <c r="U143" s="49">
        <f t="shared" si="123"/>
        <v>0.5</v>
      </c>
      <c r="V143" s="576">
        <f>+Q146</f>
        <v>0</v>
      </c>
      <c r="W143" s="576">
        <f>+R146</f>
        <v>0</v>
      </c>
      <c r="X143" s="576">
        <f>+S146</f>
        <v>0</v>
      </c>
      <c r="Y143" s="576">
        <f>+T146</f>
        <v>0</v>
      </c>
      <c r="Z143" s="813"/>
      <c r="AA143" s="854"/>
      <c r="AB143" s="849"/>
      <c r="AC143" s="119"/>
      <c r="AD143" s="119"/>
      <c r="AE143" s="119"/>
      <c r="AF143" s="119"/>
      <c r="AG143" s="119"/>
      <c r="AH143" s="119"/>
      <c r="AI143" s="119"/>
      <c r="AJ143" s="119"/>
      <c r="AK143" s="119"/>
      <c r="AL143" s="119"/>
      <c r="AM143" s="119"/>
      <c r="AN143" s="119"/>
      <c r="AO143" s="119"/>
      <c r="AP143" s="119"/>
      <c r="AQ143" s="119"/>
    </row>
    <row r="144" spans="1:43" s="120" customFormat="1" ht="46.15" customHeight="1" x14ac:dyDescent="0.25">
      <c r="A144" s="867"/>
      <c r="B144" s="869"/>
      <c r="C144" s="909"/>
      <c r="D144" s="816"/>
      <c r="E144" s="864"/>
      <c r="F144" s="871"/>
      <c r="G144" s="907"/>
      <c r="H144" s="907"/>
      <c r="I144" s="895"/>
      <c r="J144" s="902"/>
      <c r="K144" s="450">
        <v>0.5</v>
      </c>
      <c r="L144" s="130" t="s">
        <v>23</v>
      </c>
      <c r="M144" s="131">
        <v>0</v>
      </c>
      <c r="N144" s="131">
        <v>0</v>
      </c>
      <c r="O144" s="131">
        <v>0</v>
      </c>
      <c r="P144" s="131">
        <v>0</v>
      </c>
      <c r="Q144" s="51">
        <f t="shared" ref="Q144" si="197">+SUM(M144:M144)*K144</f>
        <v>0</v>
      </c>
      <c r="R144" s="51">
        <f t="shared" ref="R144" si="198">+SUM(N144:N144)*K144</f>
        <v>0</v>
      </c>
      <c r="S144" s="51">
        <f t="shared" ref="S144" si="199">+SUM(O144:O144)*K144</f>
        <v>0</v>
      </c>
      <c r="T144" s="51">
        <f t="shared" ref="T144" si="200">+SUM(P144:P144)*K144</f>
        <v>0</v>
      </c>
      <c r="U144" s="53">
        <f t="shared" ref="U144" si="201">+MAX(Q144:T144)</f>
        <v>0</v>
      </c>
      <c r="V144" s="577"/>
      <c r="W144" s="577"/>
      <c r="X144" s="577"/>
      <c r="Y144" s="577"/>
      <c r="Z144" s="813"/>
      <c r="AA144" s="854"/>
      <c r="AB144" s="849"/>
      <c r="AC144" s="119"/>
      <c r="AD144" s="119"/>
      <c r="AE144" s="119"/>
      <c r="AF144" s="119"/>
      <c r="AG144" s="119"/>
      <c r="AH144" s="119"/>
      <c r="AI144" s="119"/>
      <c r="AJ144" s="119"/>
      <c r="AK144" s="119"/>
      <c r="AL144" s="119"/>
      <c r="AM144" s="119"/>
      <c r="AN144" s="119"/>
      <c r="AO144" s="119"/>
      <c r="AP144" s="119"/>
      <c r="AQ144" s="119"/>
    </row>
    <row r="145" spans="1:43" s="120" customFormat="1" ht="53.45" customHeight="1" x14ac:dyDescent="0.25">
      <c r="A145" s="867"/>
      <c r="B145" s="869"/>
      <c r="C145" s="909"/>
      <c r="D145" s="816"/>
      <c r="E145" s="864"/>
      <c r="F145" s="871"/>
      <c r="G145" s="907"/>
      <c r="H145" s="907"/>
      <c r="I145" s="895"/>
      <c r="J145" s="902" t="s">
        <v>639</v>
      </c>
      <c r="K145" s="449">
        <v>0.5</v>
      </c>
      <c r="L145" s="128" t="s">
        <v>22</v>
      </c>
      <c r="M145" s="129">
        <v>0</v>
      </c>
      <c r="N145" s="129">
        <v>0.5</v>
      </c>
      <c r="O145" s="129">
        <v>0.5</v>
      </c>
      <c r="P145" s="129">
        <v>1</v>
      </c>
      <c r="Q145" s="6">
        <f>+SUM(M145:M145)*K145</f>
        <v>0</v>
      </c>
      <c r="R145" s="6">
        <f>+SUM(N145:N145)*K145</f>
        <v>0.25</v>
      </c>
      <c r="S145" s="6">
        <f t="shared" si="121"/>
        <v>0.25</v>
      </c>
      <c r="T145" s="6">
        <f t="shared" si="122"/>
        <v>0.5</v>
      </c>
      <c r="U145" s="49">
        <f t="shared" si="123"/>
        <v>0.5</v>
      </c>
      <c r="V145" s="577"/>
      <c r="W145" s="577"/>
      <c r="X145" s="577"/>
      <c r="Y145" s="577"/>
      <c r="Z145" s="813"/>
      <c r="AA145" s="854"/>
      <c r="AB145" s="849"/>
      <c r="AC145" s="119"/>
      <c r="AD145" s="119"/>
      <c r="AE145" s="119"/>
      <c r="AF145" s="119"/>
      <c r="AG145" s="119"/>
      <c r="AH145" s="119"/>
      <c r="AI145" s="119"/>
      <c r="AJ145" s="119"/>
      <c r="AK145" s="119"/>
      <c r="AL145" s="119"/>
      <c r="AM145" s="119"/>
      <c r="AN145" s="119"/>
      <c r="AO145" s="119"/>
      <c r="AP145" s="119"/>
      <c r="AQ145" s="119"/>
    </row>
    <row r="146" spans="1:43" s="120" customFormat="1" ht="53.45" customHeight="1" x14ac:dyDescent="0.25">
      <c r="A146" s="868"/>
      <c r="B146" s="869"/>
      <c r="C146" s="909"/>
      <c r="D146" s="817"/>
      <c r="E146" s="864"/>
      <c r="F146" s="871"/>
      <c r="G146" s="907"/>
      <c r="H146" s="907"/>
      <c r="I146" s="895"/>
      <c r="J146" s="902"/>
      <c r="K146" s="450">
        <v>0.5</v>
      </c>
      <c r="L146" s="130" t="s">
        <v>23</v>
      </c>
      <c r="M146" s="131">
        <v>0</v>
      </c>
      <c r="N146" s="131">
        <v>0</v>
      </c>
      <c r="O146" s="131">
        <v>0</v>
      </c>
      <c r="P146" s="131">
        <v>0</v>
      </c>
      <c r="Q146" s="51">
        <f>+SUM(M146:M146)*K146</f>
        <v>0</v>
      </c>
      <c r="R146" s="51">
        <f>+SUM(N146:N146)*K146</f>
        <v>0</v>
      </c>
      <c r="S146" s="51">
        <f>+SUM(O146:O146)*K146</f>
        <v>0</v>
      </c>
      <c r="T146" s="51">
        <f>+SUM(P146:P146)*K146</f>
        <v>0</v>
      </c>
      <c r="U146" s="53">
        <f t="shared" si="123"/>
        <v>0</v>
      </c>
      <c r="V146" s="602"/>
      <c r="W146" s="602"/>
      <c r="X146" s="602"/>
      <c r="Y146" s="602"/>
      <c r="Z146" s="814"/>
      <c r="AA146" s="854"/>
      <c r="AB146" s="849"/>
      <c r="AC146" s="119"/>
      <c r="AD146" s="119"/>
      <c r="AE146" s="119"/>
      <c r="AF146" s="119"/>
      <c r="AG146" s="119"/>
      <c r="AH146" s="119"/>
      <c r="AI146" s="119"/>
      <c r="AJ146" s="119"/>
      <c r="AK146" s="119"/>
      <c r="AL146" s="119"/>
      <c r="AM146" s="119"/>
      <c r="AN146" s="119"/>
      <c r="AO146" s="119"/>
      <c r="AP146" s="119"/>
      <c r="AQ146" s="119"/>
    </row>
    <row r="147" spans="1:43" ht="53.45" customHeight="1" x14ac:dyDescent="0.25">
      <c r="Q147" s="61"/>
      <c r="R147" s="61"/>
      <c r="S147" s="61"/>
      <c r="T147" s="61"/>
      <c r="U147" s="58"/>
      <c r="V147" s="58"/>
      <c r="W147" s="58"/>
      <c r="X147" s="58"/>
      <c r="Y147" s="58"/>
    </row>
    <row r="148" spans="1:43" ht="53.45" customHeight="1" x14ac:dyDescent="0.25">
      <c r="Q148" s="61"/>
      <c r="R148" s="61"/>
      <c r="S148" s="61"/>
      <c r="T148" s="61"/>
      <c r="U148" s="58"/>
      <c r="V148" s="58"/>
      <c r="W148" s="58"/>
      <c r="X148" s="58"/>
      <c r="Y148" s="58"/>
    </row>
    <row r="149" spans="1:43" ht="53.45" customHeight="1" x14ac:dyDescent="0.25">
      <c r="Q149" s="61"/>
      <c r="R149" s="61"/>
      <c r="S149" s="61"/>
      <c r="T149" s="61"/>
      <c r="U149" s="58"/>
      <c r="V149" s="58"/>
      <c r="W149" s="58"/>
      <c r="X149" s="58"/>
      <c r="Y149" s="58"/>
    </row>
    <row r="150" spans="1:43" ht="53.45" customHeight="1" x14ac:dyDescent="0.25">
      <c r="Q150" s="61"/>
      <c r="R150" s="61"/>
      <c r="S150" s="61"/>
      <c r="T150" s="61"/>
      <c r="U150" s="58"/>
      <c r="V150" s="58"/>
      <c r="W150" s="58"/>
      <c r="X150" s="58"/>
      <c r="Y150" s="58"/>
    </row>
    <row r="151" spans="1:43" ht="53.45" customHeight="1" x14ac:dyDescent="0.25">
      <c r="Q151" s="61"/>
      <c r="R151" s="61"/>
      <c r="S151" s="61"/>
      <c r="T151" s="61"/>
      <c r="U151" s="58"/>
      <c r="V151" s="58"/>
      <c r="W151" s="58"/>
      <c r="X151" s="58"/>
      <c r="Y151" s="58"/>
    </row>
    <row r="152" spans="1:43" ht="53.45" customHeight="1" x14ac:dyDescent="0.25">
      <c r="Q152" s="61"/>
      <c r="R152" s="61"/>
      <c r="S152" s="61"/>
      <c r="T152" s="61"/>
      <c r="U152" s="58"/>
      <c r="V152" s="58"/>
      <c r="W152" s="58"/>
      <c r="X152" s="58"/>
      <c r="Y152" s="58"/>
    </row>
    <row r="153" spans="1:43" ht="53.45" customHeight="1" x14ac:dyDescent="0.25">
      <c r="Q153" s="61"/>
      <c r="R153" s="61"/>
      <c r="S153" s="61"/>
      <c r="T153" s="61"/>
      <c r="U153" s="58"/>
      <c r="V153" s="58"/>
      <c r="W153" s="58"/>
      <c r="X153" s="58"/>
      <c r="Y153" s="58"/>
    </row>
    <row r="154" spans="1:43" ht="53.45" customHeight="1" x14ac:dyDescent="0.25">
      <c r="Q154" s="61"/>
      <c r="R154" s="61"/>
      <c r="S154" s="61"/>
      <c r="T154" s="61"/>
      <c r="U154" s="58"/>
      <c r="V154" s="58"/>
      <c r="W154" s="58"/>
      <c r="X154" s="58"/>
      <c r="Y154" s="58"/>
    </row>
    <row r="155" spans="1:43" ht="53.45" customHeight="1" x14ac:dyDescent="0.25">
      <c r="Q155" s="61"/>
      <c r="R155" s="61"/>
      <c r="S155" s="61"/>
      <c r="T155" s="61"/>
      <c r="U155" s="58"/>
      <c r="V155" s="58"/>
      <c r="W155" s="58"/>
      <c r="X155" s="58"/>
      <c r="Y155" s="58"/>
    </row>
    <row r="156" spans="1:43" ht="53.45" customHeight="1" x14ac:dyDescent="0.25">
      <c r="Q156" s="61"/>
      <c r="R156" s="61"/>
      <c r="S156" s="61"/>
      <c r="T156" s="61"/>
      <c r="U156" s="58"/>
      <c r="V156" s="58"/>
      <c r="W156" s="58"/>
      <c r="X156" s="58"/>
      <c r="Y156" s="58"/>
    </row>
    <row r="157" spans="1:43" ht="53.45" customHeight="1" x14ac:dyDescent="0.25">
      <c r="Q157" s="61"/>
      <c r="R157" s="61"/>
      <c r="S157" s="61"/>
      <c r="T157" s="61"/>
      <c r="U157" s="58"/>
      <c r="V157" s="58"/>
      <c r="W157" s="58"/>
      <c r="X157" s="58"/>
      <c r="Y157" s="58"/>
    </row>
    <row r="158" spans="1:43" ht="53.45" customHeight="1" x14ac:dyDescent="0.25">
      <c r="Q158" s="61"/>
      <c r="R158" s="61"/>
      <c r="S158" s="61"/>
      <c r="T158" s="61"/>
      <c r="U158" s="58"/>
      <c r="V158" s="58"/>
      <c r="W158" s="58"/>
      <c r="X158" s="58"/>
      <c r="Y158" s="58"/>
    </row>
    <row r="159" spans="1:43" ht="53.45" customHeight="1" x14ac:dyDescent="0.25">
      <c r="Q159" s="61"/>
      <c r="R159" s="61"/>
      <c r="S159" s="61"/>
      <c r="T159" s="61"/>
      <c r="U159" s="58"/>
      <c r="V159" s="58"/>
      <c r="W159" s="58"/>
      <c r="X159" s="58"/>
      <c r="Y159" s="58"/>
    </row>
    <row r="160" spans="1:43" ht="53.45" customHeight="1" x14ac:dyDescent="0.25">
      <c r="Q160" s="61"/>
      <c r="R160" s="61"/>
      <c r="S160" s="61"/>
      <c r="T160" s="61"/>
      <c r="U160" s="58"/>
      <c r="V160" s="58"/>
      <c r="W160" s="58"/>
      <c r="X160" s="58"/>
      <c r="Y160" s="58"/>
    </row>
    <row r="161" spans="17:25" ht="53.45" customHeight="1" x14ac:dyDescent="0.25">
      <c r="Q161" s="61"/>
      <c r="R161" s="61"/>
      <c r="S161" s="61"/>
      <c r="T161" s="61"/>
      <c r="U161" s="58"/>
      <c r="V161" s="58"/>
      <c r="W161" s="58"/>
      <c r="X161" s="58"/>
      <c r="Y161" s="58"/>
    </row>
    <row r="162" spans="17:25" ht="53.45" customHeight="1" x14ac:dyDescent="0.25">
      <c r="Q162" s="61"/>
      <c r="R162" s="61"/>
      <c r="S162" s="61"/>
      <c r="T162" s="61"/>
      <c r="U162" s="58"/>
      <c r="V162" s="58"/>
      <c r="W162" s="58"/>
      <c r="X162" s="58"/>
      <c r="Y162" s="58"/>
    </row>
    <row r="163" spans="17:25" ht="53.45" customHeight="1" x14ac:dyDescent="0.25">
      <c r="Q163" s="61"/>
      <c r="R163" s="61"/>
      <c r="S163" s="61"/>
      <c r="T163" s="61"/>
      <c r="U163" s="58"/>
      <c r="V163" s="58"/>
      <c r="W163" s="58"/>
      <c r="X163" s="58"/>
      <c r="Y163" s="58"/>
    </row>
    <row r="164" spans="17:25" ht="53.45" customHeight="1" x14ac:dyDescent="0.25">
      <c r="Q164" s="61"/>
      <c r="R164" s="61"/>
      <c r="S164" s="61"/>
      <c r="T164" s="61"/>
      <c r="U164" s="58"/>
      <c r="V164" s="58"/>
      <c r="W164" s="58"/>
      <c r="X164" s="58"/>
      <c r="Y164" s="58"/>
    </row>
    <row r="165" spans="17:25" ht="53.45" customHeight="1" x14ac:dyDescent="0.25">
      <c r="Q165" s="61"/>
      <c r="R165" s="61"/>
      <c r="S165" s="61"/>
      <c r="T165" s="61"/>
      <c r="U165" s="58"/>
      <c r="V165" s="58"/>
      <c r="W165" s="58"/>
      <c r="X165" s="58"/>
      <c r="Y165" s="58"/>
    </row>
    <row r="166" spans="17:25" ht="53.45" customHeight="1" x14ac:dyDescent="0.25">
      <c r="Q166" s="61"/>
      <c r="R166" s="61"/>
      <c r="S166" s="61"/>
      <c r="T166" s="61"/>
      <c r="U166" s="58"/>
      <c r="V166" s="58"/>
      <c r="W166" s="58"/>
      <c r="X166" s="58"/>
      <c r="Y166" s="58"/>
    </row>
    <row r="167" spans="17:25" ht="53.45" customHeight="1" x14ac:dyDescent="0.25">
      <c r="Q167" s="61"/>
      <c r="R167" s="61"/>
      <c r="S167" s="61"/>
      <c r="T167" s="61"/>
      <c r="U167" s="58"/>
      <c r="V167" s="58"/>
      <c r="W167" s="58"/>
      <c r="X167" s="58"/>
      <c r="Y167" s="58"/>
    </row>
    <row r="168" spans="17:25" ht="53.45" customHeight="1" x14ac:dyDescent="0.25">
      <c r="Q168" s="61"/>
      <c r="R168" s="61"/>
      <c r="S168" s="61"/>
      <c r="T168" s="61"/>
      <c r="U168" s="58"/>
      <c r="V168" s="58"/>
      <c r="W168" s="58"/>
      <c r="X168" s="58"/>
      <c r="Y168" s="58"/>
    </row>
    <row r="169" spans="17:25" ht="53.45" customHeight="1" x14ac:dyDescent="0.25">
      <c r="Q169" s="61"/>
      <c r="R169" s="61"/>
      <c r="S169" s="61"/>
      <c r="T169" s="61"/>
      <c r="U169" s="58"/>
      <c r="V169" s="58"/>
      <c r="W169" s="58"/>
      <c r="X169" s="58"/>
      <c r="Y169" s="58"/>
    </row>
    <row r="170" spans="17:25" ht="53.45" customHeight="1" x14ac:dyDescent="0.25">
      <c r="Q170" s="61"/>
      <c r="R170" s="61"/>
      <c r="S170" s="61"/>
      <c r="T170" s="61"/>
      <c r="U170" s="58"/>
      <c r="V170" s="58"/>
      <c r="W170" s="58"/>
      <c r="X170" s="58"/>
      <c r="Y170" s="58"/>
    </row>
    <row r="171" spans="17:25" ht="53.45" customHeight="1" x14ac:dyDescent="0.25">
      <c r="Q171" s="61"/>
      <c r="R171" s="61"/>
      <c r="S171" s="61"/>
      <c r="T171" s="61"/>
      <c r="U171" s="58"/>
      <c r="V171" s="58"/>
      <c r="W171" s="58"/>
      <c r="X171" s="58"/>
      <c r="Y171" s="58"/>
    </row>
  </sheetData>
  <mergeCells count="391">
    <mergeCell ref="W69:W74"/>
    <mergeCell ref="X69:X74"/>
    <mergeCell ref="G83:G88"/>
    <mergeCell ref="H83:H88"/>
    <mergeCell ref="E83:E88"/>
    <mergeCell ref="F83:F88"/>
    <mergeCell ref="E133:E138"/>
    <mergeCell ref="F133:F138"/>
    <mergeCell ref="G133:G138"/>
    <mergeCell ref="H133:H138"/>
    <mergeCell ref="I133:I138"/>
    <mergeCell ref="J137:J138"/>
    <mergeCell ref="V89:V94"/>
    <mergeCell ref="W89:W94"/>
    <mergeCell ref="X89:X94"/>
    <mergeCell ref="V133:V136"/>
    <mergeCell ref="W133:W136"/>
    <mergeCell ref="X133:X136"/>
    <mergeCell ref="I91:I92"/>
    <mergeCell ref="Y11:Y12"/>
    <mergeCell ref="Y15:Y16"/>
    <mergeCell ref="Y17:Y22"/>
    <mergeCell ref="Y27:Y28"/>
    <mergeCell ref="Y133:Y136"/>
    <mergeCell ref="V143:V146"/>
    <mergeCell ref="W143:W146"/>
    <mergeCell ref="X143:X146"/>
    <mergeCell ref="Y143:Y146"/>
    <mergeCell ref="W29:W34"/>
    <mergeCell ref="X29:X34"/>
    <mergeCell ref="V29:V34"/>
    <mergeCell ref="V35:V38"/>
    <mergeCell ref="W35:W38"/>
    <mergeCell ref="X35:X38"/>
    <mergeCell ref="V39:V46"/>
    <mergeCell ref="W39:W46"/>
    <mergeCell ref="X39:X46"/>
    <mergeCell ref="Y89:Y94"/>
    <mergeCell ref="Y29:Y34"/>
    <mergeCell ref="Y65:Y68"/>
    <mergeCell ref="V51:V52"/>
    <mergeCell ref="W51:W52"/>
    <mergeCell ref="X51:X52"/>
    <mergeCell ref="Z17:Z26"/>
    <mergeCell ref="AA35:AA38"/>
    <mergeCell ref="AA23:AA26"/>
    <mergeCell ref="Z35:Z38"/>
    <mergeCell ref="AA57:AA64"/>
    <mergeCell ref="AA17:AA22"/>
    <mergeCell ref="Z27:Z34"/>
    <mergeCell ref="AA47:AA50"/>
    <mergeCell ref="AA51:AA52"/>
    <mergeCell ref="AA27:AA28"/>
    <mergeCell ref="AA53:AA56"/>
    <mergeCell ref="AA129:AA130"/>
    <mergeCell ref="AA131:AA132"/>
    <mergeCell ref="V95:V104"/>
    <mergeCell ref="J93:J94"/>
    <mergeCell ref="F17:F22"/>
    <mergeCell ref="G17:G22"/>
    <mergeCell ref="C83:C94"/>
    <mergeCell ref="C95:C132"/>
    <mergeCell ref="D95:D132"/>
    <mergeCell ref="E95:E104"/>
    <mergeCell ref="F95:F104"/>
    <mergeCell ref="G95:G104"/>
    <mergeCell ref="G93:G94"/>
    <mergeCell ref="H93:H94"/>
    <mergeCell ref="AA83:AA88"/>
    <mergeCell ref="I93:I94"/>
    <mergeCell ref="V119:V132"/>
    <mergeCell ref="W119:W132"/>
    <mergeCell ref="X119:X132"/>
    <mergeCell ref="I105:I118"/>
    <mergeCell ref="J105:J106"/>
    <mergeCell ref="AA95:AA104"/>
    <mergeCell ref="AA105:AA106"/>
    <mergeCell ref="Y35:Y38"/>
    <mergeCell ref="AA109:AA110"/>
    <mergeCell ref="AA111:AA112"/>
    <mergeCell ref="AA113:AA118"/>
    <mergeCell ref="J99:J100"/>
    <mergeCell ref="J97:J98"/>
    <mergeCell ref="J111:J112"/>
    <mergeCell ref="H17:H22"/>
    <mergeCell ref="I17:I22"/>
    <mergeCell ref="AA75:AA78"/>
    <mergeCell ref="J77:J78"/>
    <mergeCell ref="J79:J80"/>
    <mergeCell ref="V79:V82"/>
    <mergeCell ref="J75:J76"/>
    <mergeCell ref="V75:V78"/>
    <mergeCell ref="W75:W78"/>
    <mergeCell ref="X75:X78"/>
    <mergeCell ref="Y75:Y78"/>
    <mergeCell ref="W79:W82"/>
    <mergeCell ref="X79:X82"/>
    <mergeCell ref="Y79:Y82"/>
    <mergeCell ref="AA79:AA82"/>
    <mergeCell ref="W65:W68"/>
    <mergeCell ref="X65:X68"/>
    <mergeCell ref="AA89:AA94"/>
    <mergeCell ref="D75:D78"/>
    <mergeCell ref="E23:E26"/>
    <mergeCell ref="H41:H46"/>
    <mergeCell ref="I41:I46"/>
    <mergeCell ref="D41:D46"/>
    <mergeCell ref="E41:E46"/>
    <mergeCell ref="H69:H74"/>
    <mergeCell ref="I65:I68"/>
    <mergeCell ref="I57:I64"/>
    <mergeCell ref="I69:I74"/>
    <mergeCell ref="I53:I56"/>
    <mergeCell ref="C75:C82"/>
    <mergeCell ref="G75:G78"/>
    <mergeCell ref="H75:H78"/>
    <mergeCell ref="D69:D74"/>
    <mergeCell ref="E69:E74"/>
    <mergeCell ref="F69:F74"/>
    <mergeCell ref="G69:G74"/>
    <mergeCell ref="E119:E132"/>
    <mergeCell ref="I139:I142"/>
    <mergeCell ref="E139:E142"/>
    <mergeCell ref="F139:F142"/>
    <mergeCell ref="G139:G142"/>
    <mergeCell ref="H139:H142"/>
    <mergeCell ref="C133:C146"/>
    <mergeCell ref="D133:D142"/>
    <mergeCell ref="D143:D146"/>
    <mergeCell ref="F143:F146"/>
    <mergeCell ref="E143:E146"/>
    <mergeCell ref="G143:G146"/>
    <mergeCell ref="H143:H146"/>
    <mergeCell ref="D79:D82"/>
    <mergeCell ref="E79:E82"/>
    <mergeCell ref="F79:F82"/>
    <mergeCell ref="G79:G82"/>
    <mergeCell ref="E105:E118"/>
    <mergeCell ref="F105:F118"/>
    <mergeCell ref="F119:F132"/>
    <mergeCell ref="I119:I132"/>
    <mergeCell ref="J119:J120"/>
    <mergeCell ref="G119:G132"/>
    <mergeCell ref="H119:H132"/>
    <mergeCell ref="H105:H118"/>
    <mergeCell ref="G105:G118"/>
    <mergeCell ref="J113:J114"/>
    <mergeCell ref="J115:J116"/>
    <mergeCell ref="J117:J118"/>
    <mergeCell ref="J121:J122"/>
    <mergeCell ref="J123:J124"/>
    <mergeCell ref="J125:J126"/>
    <mergeCell ref="V105:V118"/>
    <mergeCell ref="W105:W118"/>
    <mergeCell ref="X105:X118"/>
    <mergeCell ref="Y105:Y118"/>
    <mergeCell ref="AA119:AA126"/>
    <mergeCell ref="AA127:AA128"/>
    <mergeCell ref="J109:J110"/>
    <mergeCell ref="Y119:Y132"/>
    <mergeCell ref="I143:I146"/>
    <mergeCell ref="J127:J128"/>
    <mergeCell ref="J129:J130"/>
    <mergeCell ref="J131:J132"/>
    <mergeCell ref="AA133:AA146"/>
    <mergeCell ref="J139:J140"/>
    <mergeCell ref="J145:J146"/>
    <mergeCell ref="J133:J134"/>
    <mergeCell ref="V139:V142"/>
    <mergeCell ref="W139:W142"/>
    <mergeCell ref="X139:X142"/>
    <mergeCell ref="Y139:Y142"/>
    <mergeCell ref="J141:J142"/>
    <mergeCell ref="J143:J144"/>
    <mergeCell ref="J135:J136"/>
    <mergeCell ref="AA107:AA108"/>
    <mergeCell ref="AC79:AC82"/>
    <mergeCell ref="J81:J82"/>
    <mergeCell ref="J83:J84"/>
    <mergeCell ref="V83:V88"/>
    <mergeCell ref="W83:W88"/>
    <mergeCell ref="X83:X88"/>
    <mergeCell ref="Y83:Y88"/>
    <mergeCell ref="H101:H102"/>
    <mergeCell ref="H103:H104"/>
    <mergeCell ref="J85:J86"/>
    <mergeCell ref="J87:J88"/>
    <mergeCell ref="I83:I88"/>
    <mergeCell ref="W95:W104"/>
    <mergeCell ref="X95:X104"/>
    <mergeCell ref="Y95:Y104"/>
    <mergeCell ref="I95:I104"/>
    <mergeCell ref="J95:J96"/>
    <mergeCell ref="H95:H96"/>
    <mergeCell ref="H97:H98"/>
    <mergeCell ref="H99:H100"/>
    <mergeCell ref="J101:J102"/>
    <mergeCell ref="J103:J104"/>
    <mergeCell ref="H79:H82"/>
    <mergeCell ref="I79:I82"/>
    <mergeCell ref="D65:D68"/>
    <mergeCell ref="E65:E68"/>
    <mergeCell ref="F65:F68"/>
    <mergeCell ref="G65:G68"/>
    <mergeCell ref="H65:H68"/>
    <mergeCell ref="D57:D64"/>
    <mergeCell ref="E57:E64"/>
    <mergeCell ref="F57:F64"/>
    <mergeCell ref="G57:G64"/>
    <mergeCell ref="H57:H64"/>
    <mergeCell ref="E75:E78"/>
    <mergeCell ref="F75:F78"/>
    <mergeCell ref="C3:C38"/>
    <mergeCell ref="E35:E38"/>
    <mergeCell ref="F35:F38"/>
    <mergeCell ref="J49:J50"/>
    <mergeCell ref="D51:D52"/>
    <mergeCell ref="E51:E52"/>
    <mergeCell ref="F51:F52"/>
    <mergeCell ref="G51:G52"/>
    <mergeCell ref="H51:H52"/>
    <mergeCell ref="D47:D50"/>
    <mergeCell ref="E47:E50"/>
    <mergeCell ref="F47:F50"/>
    <mergeCell ref="G47:G50"/>
    <mergeCell ref="H47:H50"/>
    <mergeCell ref="I47:I50"/>
    <mergeCell ref="I51:I52"/>
    <mergeCell ref="J51:J52"/>
    <mergeCell ref="C53:C74"/>
    <mergeCell ref="D53:D56"/>
    <mergeCell ref="E53:E56"/>
    <mergeCell ref="F53:F56"/>
    <mergeCell ref="G53:G56"/>
    <mergeCell ref="AA39:AA46"/>
    <mergeCell ref="J45:J46"/>
    <mergeCell ref="J39:J40"/>
    <mergeCell ref="Z39:Z82"/>
    <mergeCell ref="J47:J48"/>
    <mergeCell ref="V47:V50"/>
    <mergeCell ref="W47:W50"/>
    <mergeCell ref="J55:J56"/>
    <mergeCell ref="J57:J58"/>
    <mergeCell ref="V57:V64"/>
    <mergeCell ref="J53:J54"/>
    <mergeCell ref="V53:V56"/>
    <mergeCell ref="J61:J62"/>
    <mergeCell ref="AA65:AA74"/>
    <mergeCell ref="J67:J68"/>
    <mergeCell ref="J69:J70"/>
    <mergeCell ref="V69:V74"/>
    <mergeCell ref="Y69:Y74"/>
    <mergeCell ref="J73:J74"/>
    <mergeCell ref="J65:J66"/>
    <mergeCell ref="V65:V68"/>
    <mergeCell ref="J71:J72"/>
    <mergeCell ref="Y39:Y46"/>
    <mergeCell ref="Y51:Y52"/>
    <mergeCell ref="Z7:Z14"/>
    <mergeCell ref="Z15:Z16"/>
    <mergeCell ref="AA15:AA16"/>
    <mergeCell ref="J13:J14"/>
    <mergeCell ref="V13:V14"/>
    <mergeCell ref="J29:J30"/>
    <mergeCell ref="J31:J32"/>
    <mergeCell ref="W13:W14"/>
    <mergeCell ref="X13:X14"/>
    <mergeCell ref="Y13:Y14"/>
    <mergeCell ref="J21:J22"/>
    <mergeCell ref="J23:J24"/>
    <mergeCell ref="J17:J18"/>
    <mergeCell ref="AA29:AA34"/>
    <mergeCell ref="J7:J8"/>
    <mergeCell ref="J9:J10"/>
    <mergeCell ref="J19:J20"/>
    <mergeCell ref="Y23:Y26"/>
    <mergeCell ref="X7:X10"/>
    <mergeCell ref="W7:W10"/>
    <mergeCell ref="V7:V10"/>
    <mergeCell ref="V11:V12"/>
    <mergeCell ref="W11:W12"/>
    <mergeCell ref="X11:X12"/>
    <mergeCell ref="G91:G92"/>
    <mergeCell ref="H91:H92"/>
    <mergeCell ref="J107:J108"/>
    <mergeCell ref="G41:G46"/>
    <mergeCell ref="A3:A146"/>
    <mergeCell ref="B3:B146"/>
    <mergeCell ref="D3:D6"/>
    <mergeCell ref="E3:E6"/>
    <mergeCell ref="F3:F6"/>
    <mergeCell ref="G3:G6"/>
    <mergeCell ref="J33:J34"/>
    <mergeCell ref="H27:H34"/>
    <mergeCell ref="I27:I34"/>
    <mergeCell ref="J27:J28"/>
    <mergeCell ref="G27:G34"/>
    <mergeCell ref="E89:E94"/>
    <mergeCell ref="F89:F94"/>
    <mergeCell ref="G89:G90"/>
    <mergeCell ref="H89:H90"/>
    <mergeCell ref="I89:I90"/>
    <mergeCell ref="J89:J90"/>
    <mergeCell ref="C39:C52"/>
    <mergeCell ref="D39:D40"/>
    <mergeCell ref="E39:E40"/>
    <mergeCell ref="I3:I6"/>
    <mergeCell ref="J3:J4"/>
    <mergeCell ref="V3:V6"/>
    <mergeCell ref="W53:W56"/>
    <mergeCell ref="X53:X56"/>
    <mergeCell ref="Y53:Y56"/>
    <mergeCell ref="W3:W6"/>
    <mergeCell ref="X3:X6"/>
    <mergeCell ref="J91:J92"/>
    <mergeCell ref="I39:I40"/>
    <mergeCell ref="I75:I78"/>
    <mergeCell ref="V15:V16"/>
    <mergeCell ref="W15:W16"/>
    <mergeCell ref="X15:X16"/>
    <mergeCell ref="V17:V22"/>
    <mergeCell ref="W17:W22"/>
    <mergeCell ref="X17:X22"/>
    <mergeCell ref="V27:V28"/>
    <mergeCell ref="W27:W28"/>
    <mergeCell ref="X27:X28"/>
    <mergeCell ref="V23:V26"/>
    <mergeCell ref="W23:W26"/>
    <mergeCell ref="X23:X26"/>
    <mergeCell ref="Y7:Y10"/>
    <mergeCell ref="F23:F26"/>
    <mergeCell ref="G23:G26"/>
    <mergeCell ref="H23:H26"/>
    <mergeCell ref="J25:J26"/>
    <mergeCell ref="I23:I26"/>
    <mergeCell ref="D23:D26"/>
    <mergeCell ref="B1:C1"/>
    <mergeCell ref="E1:AB1"/>
    <mergeCell ref="K2:L2"/>
    <mergeCell ref="AB3:AB146"/>
    <mergeCell ref="E7:E14"/>
    <mergeCell ref="F7:F14"/>
    <mergeCell ref="G7:G14"/>
    <mergeCell ref="H7:H14"/>
    <mergeCell ref="I15:I16"/>
    <mergeCell ref="J15:J16"/>
    <mergeCell ref="AA7:AA10"/>
    <mergeCell ref="AA13:AA14"/>
    <mergeCell ref="AA11:AA12"/>
    <mergeCell ref="Y3:Y6"/>
    <mergeCell ref="Z3:Z6"/>
    <mergeCell ref="AA3:AA6"/>
    <mergeCell ref="J5:J6"/>
    <mergeCell ref="H3:H6"/>
    <mergeCell ref="J63:J64"/>
    <mergeCell ref="G35:G38"/>
    <mergeCell ref="J35:J36"/>
    <mergeCell ref="J37:J38"/>
    <mergeCell ref="H35:H36"/>
    <mergeCell ref="I35:I36"/>
    <mergeCell ref="H37:H38"/>
    <mergeCell ref="I37:I38"/>
    <mergeCell ref="D27:D38"/>
    <mergeCell ref="F39:F40"/>
    <mergeCell ref="G39:G40"/>
    <mergeCell ref="H39:H40"/>
    <mergeCell ref="H53:H56"/>
    <mergeCell ref="Z89:Z94"/>
    <mergeCell ref="Z95:Z146"/>
    <mergeCell ref="D7:D14"/>
    <mergeCell ref="I7:I14"/>
    <mergeCell ref="J11:J12"/>
    <mergeCell ref="D15:D22"/>
    <mergeCell ref="E15:E16"/>
    <mergeCell ref="F15:F16"/>
    <mergeCell ref="G15:G16"/>
    <mergeCell ref="H15:H16"/>
    <mergeCell ref="Z83:Z88"/>
    <mergeCell ref="D83:D94"/>
    <mergeCell ref="F27:F34"/>
    <mergeCell ref="E27:E34"/>
    <mergeCell ref="E17:E22"/>
    <mergeCell ref="J41:J42"/>
    <mergeCell ref="J43:J44"/>
    <mergeCell ref="F41:F46"/>
    <mergeCell ref="X47:X50"/>
    <mergeCell ref="Y47:Y50"/>
    <mergeCell ref="W57:W64"/>
    <mergeCell ref="X57:X64"/>
    <mergeCell ref="Y57:Y64"/>
    <mergeCell ref="J59:J6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3F3-2B32-4AE8-A3A1-DDAC0FEEDC33}">
  <sheetPr>
    <tabColor theme="0"/>
  </sheetPr>
  <dimension ref="A1:AN150"/>
  <sheetViews>
    <sheetView topLeftCell="E1" zoomScale="70" zoomScaleNormal="70" zoomScaleSheetLayoutView="70" workbookViewId="0">
      <selection activeCell="J7" sqref="J7:J8"/>
    </sheetView>
  </sheetViews>
  <sheetFormatPr baseColWidth="10" defaultColWidth="12.42578125" defaultRowHeight="15.75" x14ac:dyDescent="0.25"/>
  <cols>
    <col min="1" max="1" width="15.5703125" style="120" customWidth="1"/>
    <col min="2" max="2" width="23.85546875" style="120" customWidth="1"/>
    <col min="3" max="3" width="25.85546875" style="120" customWidth="1"/>
    <col min="4" max="4" width="28.140625" style="120" customWidth="1"/>
    <col min="5" max="5" width="40.7109375" style="120" customWidth="1"/>
    <col min="6" max="6" width="11.42578125" style="120" customWidth="1"/>
    <col min="7" max="7" width="29.28515625" style="176" customWidth="1"/>
    <col min="8" max="8" width="20.5703125" style="176" customWidth="1"/>
    <col min="9" max="9" width="11.5703125" style="120" customWidth="1"/>
    <col min="10" max="10" width="47.28515625" style="176" customWidth="1"/>
    <col min="11" max="11" width="12.42578125" style="120"/>
    <col min="12" max="12" width="5.28515625" style="120" customWidth="1"/>
    <col min="13" max="13" width="9.7109375" style="120" customWidth="1"/>
    <col min="14" max="14" width="9.28515625" style="120" customWidth="1"/>
    <col min="15" max="15" width="10.140625" style="120" customWidth="1"/>
    <col min="16" max="16" width="10" style="120" customWidth="1"/>
    <col min="17" max="17" width="10" style="8" customWidth="1"/>
    <col min="18" max="18" width="10.42578125" style="8" bestFit="1" customWidth="1"/>
    <col min="19" max="25" width="10" style="8" customWidth="1"/>
    <col min="26" max="26" width="12.42578125" style="119"/>
    <col min="27" max="27" width="18.7109375" style="119" customWidth="1"/>
    <col min="28" max="28" width="16.7109375" style="119" customWidth="1"/>
    <col min="29" max="40" width="12.42578125" style="119"/>
    <col min="41" max="16384" width="12.42578125" style="120"/>
  </cols>
  <sheetData>
    <row r="1" spans="1:28" ht="39.4" customHeight="1" x14ac:dyDescent="0.25">
      <c r="A1" s="19" t="s">
        <v>0</v>
      </c>
      <c r="B1" s="923" t="s">
        <v>1</v>
      </c>
      <c r="C1" s="924"/>
      <c r="D1" s="19" t="s">
        <v>218</v>
      </c>
      <c r="E1" s="925">
        <v>2025</v>
      </c>
      <c r="F1" s="925"/>
      <c r="G1" s="925"/>
      <c r="H1" s="925"/>
      <c r="I1" s="925"/>
      <c r="J1" s="925"/>
      <c r="K1" s="925"/>
      <c r="L1" s="925"/>
      <c r="M1" s="925"/>
      <c r="N1" s="925"/>
      <c r="O1" s="925"/>
      <c r="P1" s="925"/>
      <c r="Q1" s="925"/>
      <c r="R1" s="925"/>
      <c r="S1" s="925"/>
      <c r="T1" s="925"/>
      <c r="U1" s="925"/>
      <c r="V1" s="925"/>
      <c r="W1" s="925"/>
      <c r="X1" s="925"/>
      <c r="Y1" s="925"/>
      <c r="Z1" s="925"/>
      <c r="AA1" s="925"/>
      <c r="AB1" s="925"/>
    </row>
    <row r="2" spans="1:28" ht="66" customHeight="1" x14ac:dyDescent="0.25">
      <c r="A2" s="152" t="s">
        <v>2</v>
      </c>
      <c r="B2" s="153" t="s">
        <v>3</v>
      </c>
      <c r="C2" s="153" t="s">
        <v>70</v>
      </c>
      <c r="D2" s="20" t="s">
        <v>146</v>
      </c>
      <c r="E2" s="154" t="s">
        <v>415</v>
      </c>
      <c r="F2" s="123" t="s">
        <v>71</v>
      </c>
      <c r="G2" s="155" t="s">
        <v>6</v>
      </c>
      <c r="H2" s="155" t="s">
        <v>7</v>
      </c>
      <c r="I2" s="156" t="s">
        <v>8</v>
      </c>
      <c r="J2" s="155" t="s">
        <v>9</v>
      </c>
      <c r="K2" s="926" t="s">
        <v>10</v>
      </c>
      <c r="L2" s="927"/>
      <c r="M2" s="157">
        <v>45717</v>
      </c>
      <c r="N2" s="157">
        <v>45809</v>
      </c>
      <c r="O2" s="157">
        <v>45901</v>
      </c>
      <c r="P2" s="157">
        <v>45992</v>
      </c>
      <c r="Q2" s="44" t="s">
        <v>11</v>
      </c>
      <c r="R2" s="44" t="s">
        <v>12</v>
      </c>
      <c r="S2" s="44" t="s">
        <v>13</v>
      </c>
      <c r="T2" s="44" t="s">
        <v>14</v>
      </c>
      <c r="U2" s="44" t="s">
        <v>15</v>
      </c>
      <c r="V2" s="44" t="s">
        <v>16</v>
      </c>
      <c r="W2" s="44" t="s">
        <v>17</v>
      </c>
      <c r="X2" s="44" t="s">
        <v>18</v>
      </c>
      <c r="Y2" s="44" t="s">
        <v>19</v>
      </c>
      <c r="Z2" s="30" t="s">
        <v>26</v>
      </c>
      <c r="AA2" s="33" t="s">
        <v>20</v>
      </c>
      <c r="AB2" s="30" t="s">
        <v>21</v>
      </c>
    </row>
    <row r="3" spans="1:28" ht="50.25" customHeight="1" x14ac:dyDescent="0.25">
      <c r="A3" s="996"/>
      <c r="B3" s="999" t="s">
        <v>323</v>
      </c>
      <c r="C3" s="928" t="s">
        <v>219</v>
      </c>
      <c r="D3" s="929" t="s">
        <v>220</v>
      </c>
      <c r="E3" s="930" t="s">
        <v>951</v>
      </c>
      <c r="F3" s="931">
        <v>53</v>
      </c>
      <c r="G3" s="932" t="s">
        <v>952</v>
      </c>
      <c r="H3" s="938" t="s">
        <v>221</v>
      </c>
      <c r="I3" s="941">
        <f>+MAX(V3:Y8)</f>
        <v>0</v>
      </c>
      <c r="J3" s="934" t="s">
        <v>953</v>
      </c>
      <c r="K3" s="462">
        <v>0.25</v>
      </c>
      <c r="L3" s="158" t="s">
        <v>22</v>
      </c>
      <c r="M3" s="159">
        <v>1</v>
      </c>
      <c r="N3" s="159">
        <v>1</v>
      </c>
      <c r="O3" s="159">
        <v>1</v>
      </c>
      <c r="P3" s="159">
        <v>1</v>
      </c>
      <c r="Q3" s="6">
        <f t="shared" ref="Q3:Q64" si="0">+SUM(M3:M3)*K3</f>
        <v>0.25</v>
      </c>
      <c r="R3" s="6">
        <f t="shared" ref="R3:R64" si="1">+SUM(N3:N3)*K3</f>
        <v>0.25</v>
      </c>
      <c r="S3" s="6">
        <f t="shared" ref="S3:S64" si="2">+SUM(O3:O3)*K3</f>
        <v>0.25</v>
      </c>
      <c r="T3" s="6">
        <f t="shared" ref="T3:T64" si="3">+SUM(P3:P3)*K3</f>
        <v>0.25</v>
      </c>
      <c r="U3" s="354">
        <f t="shared" ref="U3:U64" si="4">+MAX(Q3:T3)</f>
        <v>0.25</v>
      </c>
      <c r="V3" s="857">
        <f>+Q4+Q6+Q8</f>
        <v>0</v>
      </c>
      <c r="W3" s="857">
        <f>+R4+R6+R8</f>
        <v>0</v>
      </c>
      <c r="X3" s="857">
        <f>+S4+S6+S8</f>
        <v>0</v>
      </c>
      <c r="Y3" s="857">
        <f>+T4+T6+T8</f>
        <v>0</v>
      </c>
      <c r="Z3" s="848" t="s">
        <v>68</v>
      </c>
      <c r="AA3" s="949" t="s">
        <v>232</v>
      </c>
      <c r="AB3" s="1005" t="s">
        <v>222</v>
      </c>
    </row>
    <row r="4" spans="1:28" ht="51" customHeight="1" x14ac:dyDescent="0.25">
      <c r="A4" s="997"/>
      <c r="B4" s="1000"/>
      <c r="C4" s="928"/>
      <c r="D4" s="930"/>
      <c r="E4" s="930"/>
      <c r="F4" s="930"/>
      <c r="G4" s="933"/>
      <c r="H4" s="939"/>
      <c r="I4" s="930"/>
      <c r="J4" s="935"/>
      <c r="K4" s="463">
        <v>0.25</v>
      </c>
      <c r="L4" s="160" t="s">
        <v>23</v>
      </c>
      <c r="M4" s="161">
        <v>0</v>
      </c>
      <c r="N4" s="161">
        <v>0</v>
      </c>
      <c r="O4" s="164">
        <v>0</v>
      </c>
      <c r="P4" s="161">
        <v>0</v>
      </c>
      <c r="Q4" s="51">
        <f t="shared" si="0"/>
        <v>0</v>
      </c>
      <c r="R4" s="51">
        <f t="shared" si="1"/>
        <v>0</v>
      </c>
      <c r="S4" s="51">
        <f t="shared" si="2"/>
        <v>0</v>
      </c>
      <c r="T4" s="51">
        <f t="shared" si="3"/>
        <v>0</v>
      </c>
      <c r="U4" s="355">
        <f t="shared" si="4"/>
        <v>0</v>
      </c>
      <c r="V4" s="857"/>
      <c r="W4" s="857"/>
      <c r="X4" s="857"/>
      <c r="Y4" s="857"/>
      <c r="Z4" s="848"/>
      <c r="AA4" s="949"/>
      <c r="AB4" s="1006"/>
    </row>
    <row r="5" spans="1:28" ht="49.9" customHeight="1" x14ac:dyDescent="0.25">
      <c r="A5" s="997"/>
      <c r="B5" s="1000"/>
      <c r="C5" s="928"/>
      <c r="D5" s="930"/>
      <c r="E5" s="930"/>
      <c r="F5" s="930"/>
      <c r="G5" s="933"/>
      <c r="H5" s="939"/>
      <c r="I5" s="930"/>
      <c r="J5" s="934" t="s">
        <v>954</v>
      </c>
      <c r="K5" s="462">
        <v>0.5</v>
      </c>
      <c r="L5" s="158" t="s">
        <v>22</v>
      </c>
      <c r="M5" s="159">
        <v>0</v>
      </c>
      <c r="N5" s="159">
        <v>0.25</v>
      </c>
      <c r="O5" s="159">
        <v>0.5</v>
      </c>
      <c r="P5" s="159">
        <v>1</v>
      </c>
      <c r="Q5" s="6">
        <f t="shared" si="0"/>
        <v>0</v>
      </c>
      <c r="R5" s="6">
        <f t="shared" si="1"/>
        <v>0.125</v>
      </c>
      <c r="S5" s="6">
        <f t="shared" si="2"/>
        <v>0.25</v>
      </c>
      <c r="T5" s="6">
        <f t="shared" si="3"/>
        <v>0.5</v>
      </c>
      <c r="U5" s="354">
        <f t="shared" si="4"/>
        <v>0.5</v>
      </c>
      <c r="V5" s="857"/>
      <c r="W5" s="857"/>
      <c r="X5" s="857"/>
      <c r="Y5" s="857"/>
      <c r="Z5" s="848"/>
      <c r="AA5" s="949"/>
      <c r="AB5" s="1006"/>
    </row>
    <row r="6" spans="1:28" ht="47.25" customHeight="1" x14ac:dyDescent="0.25">
      <c r="A6" s="997"/>
      <c r="B6" s="1000"/>
      <c r="C6" s="928"/>
      <c r="D6" s="930"/>
      <c r="E6" s="930"/>
      <c r="F6" s="930"/>
      <c r="G6" s="933"/>
      <c r="H6" s="939"/>
      <c r="I6" s="930"/>
      <c r="J6" s="935"/>
      <c r="K6" s="463">
        <v>0.5</v>
      </c>
      <c r="L6" s="160" t="s">
        <v>23</v>
      </c>
      <c r="M6" s="161">
        <v>0</v>
      </c>
      <c r="N6" s="161">
        <v>0</v>
      </c>
      <c r="O6" s="164">
        <v>0</v>
      </c>
      <c r="P6" s="161">
        <v>0</v>
      </c>
      <c r="Q6" s="51">
        <f t="shared" si="0"/>
        <v>0</v>
      </c>
      <c r="R6" s="51">
        <f t="shared" si="1"/>
        <v>0</v>
      </c>
      <c r="S6" s="51">
        <f t="shared" si="2"/>
        <v>0</v>
      </c>
      <c r="T6" s="51">
        <f t="shared" si="3"/>
        <v>0</v>
      </c>
      <c r="U6" s="355">
        <f t="shared" si="4"/>
        <v>0</v>
      </c>
      <c r="V6" s="857"/>
      <c r="W6" s="857"/>
      <c r="X6" s="857"/>
      <c r="Y6" s="857"/>
      <c r="Z6" s="848"/>
      <c r="AA6" s="949"/>
      <c r="AB6" s="1006"/>
    </row>
    <row r="7" spans="1:28" ht="49.9" customHeight="1" x14ac:dyDescent="0.25">
      <c r="A7" s="997"/>
      <c r="B7" s="1000"/>
      <c r="C7" s="928"/>
      <c r="D7" s="930"/>
      <c r="E7" s="930"/>
      <c r="F7" s="930"/>
      <c r="G7" s="933"/>
      <c r="H7" s="939"/>
      <c r="I7" s="930"/>
      <c r="J7" s="934" t="s">
        <v>955</v>
      </c>
      <c r="K7" s="464">
        <v>0.25</v>
      </c>
      <c r="L7" s="158" t="s">
        <v>22</v>
      </c>
      <c r="M7" s="162">
        <v>0</v>
      </c>
      <c r="N7" s="162">
        <v>0</v>
      </c>
      <c r="O7" s="162">
        <v>0.5</v>
      </c>
      <c r="P7" s="159">
        <v>1</v>
      </c>
      <c r="Q7" s="6">
        <f t="shared" si="0"/>
        <v>0</v>
      </c>
      <c r="R7" s="6">
        <f t="shared" si="1"/>
        <v>0</v>
      </c>
      <c r="S7" s="6">
        <f t="shared" si="2"/>
        <v>0.125</v>
      </c>
      <c r="T7" s="6">
        <f t="shared" si="3"/>
        <v>0.25</v>
      </c>
      <c r="U7" s="354">
        <f t="shared" si="4"/>
        <v>0.25</v>
      </c>
      <c r="V7" s="857"/>
      <c r="W7" s="857"/>
      <c r="X7" s="857"/>
      <c r="Y7" s="857"/>
      <c r="Z7" s="848"/>
      <c r="AA7" s="949"/>
      <c r="AB7" s="1006"/>
    </row>
    <row r="8" spans="1:28" ht="32.25" customHeight="1" x14ac:dyDescent="0.25">
      <c r="A8" s="997"/>
      <c r="B8" s="1000"/>
      <c r="C8" s="928"/>
      <c r="D8" s="930"/>
      <c r="E8" s="930"/>
      <c r="F8" s="930"/>
      <c r="G8" s="933"/>
      <c r="H8" s="940"/>
      <c r="I8" s="930"/>
      <c r="J8" s="935"/>
      <c r="K8" s="463">
        <v>0.25</v>
      </c>
      <c r="L8" s="160" t="s">
        <v>23</v>
      </c>
      <c r="M8" s="161">
        <v>0</v>
      </c>
      <c r="N8" s="161">
        <v>0</v>
      </c>
      <c r="O8" s="164">
        <v>0</v>
      </c>
      <c r="P8" s="161">
        <v>0</v>
      </c>
      <c r="Q8" s="51">
        <f t="shared" si="0"/>
        <v>0</v>
      </c>
      <c r="R8" s="51">
        <f t="shared" si="1"/>
        <v>0</v>
      </c>
      <c r="S8" s="51">
        <f t="shared" si="2"/>
        <v>0</v>
      </c>
      <c r="T8" s="51">
        <f t="shared" si="3"/>
        <v>0</v>
      </c>
      <c r="U8" s="355">
        <f t="shared" si="4"/>
        <v>0</v>
      </c>
      <c r="V8" s="857"/>
      <c r="W8" s="857"/>
      <c r="X8" s="857"/>
      <c r="Y8" s="857"/>
      <c r="Z8" s="848"/>
      <c r="AA8" s="949"/>
      <c r="AB8" s="1006"/>
    </row>
    <row r="9" spans="1:28" ht="49.9" customHeight="1" x14ac:dyDescent="0.25">
      <c r="A9" s="997"/>
      <c r="B9" s="1000"/>
      <c r="C9" s="928"/>
      <c r="D9" s="938" t="s">
        <v>223</v>
      </c>
      <c r="E9" s="932" t="s">
        <v>957</v>
      </c>
      <c r="F9" s="943">
        <v>54</v>
      </c>
      <c r="G9" s="938" t="s">
        <v>814</v>
      </c>
      <c r="H9" s="938" t="s">
        <v>221</v>
      </c>
      <c r="I9" s="946">
        <f>+MAX(V9:Y14)</f>
        <v>0</v>
      </c>
      <c r="J9" s="936" t="s">
        <v>811</v>
      </c>
      <c r="K9" s="465">
        <v>0.2</v>
      </c>
      <c r="L9" s="163" t="s">
        <v>22</v>
      </c>
      <c r="M9" s="159">
        <v>0</v>
      </c>
      <c r="N9" s="159">
        <v>0.3</v>
      </c>
      <c r="O9" s="159">
        <v>0.5</v>
      </c>
      <c r="P9" s="159">
        <v>1</v>
      </c>
      <c r="Q9" s="6">
        <f t="shared" si="0"/>
        <v>0</v>
      </c>
      <c r="R9" s="6">
        <f t="shared" si="1"/>
        <v>0.06</v>
      </c>
      <c r="S9" s="6">
        <f t="shared" si="2"/>
        <v>0.1</v>
      </c>
      <c r="T9" s="6">
        <f t="shared" si="3"/>
        <v>0.2</v>
      </c>
      <c r="U9" s="354">
        <f t="shared" si="4"/>
        <v>0.2</v>
      </c>
      <c r="V9" s="857">
        <f>+Q10+Q12+Q14</f>
        <v>0</v>
      </c>
      <c r="W9" s="857">
        <f>+R10+R12+R14</f>
        <v>0</v>
      </c>
      <c r="X9" s="857">
        <f>+S10+S12+S14</f>
        <v>0</v>
      </c>
      <c r="Y9" s="857">
        <f>+T10+T12+T14</f>
        <v>0</v>
      </c>
      <c r="Z9" s="848" t="s">
        <v>54</v>
      </c>
      <c r="AA9" s="954" t="s">
        <v>1125</v>
      </c>
      <c r="AB9" s="1006"/>
    </row>
    <row r="10" spans="1:28" ht="49.9" customHeight="1" x14ac:dyDescent="0.25">
      <c r="A10" s="997"/>
      <c r="B10" s="1000"/>
      <c r="C10" s="928"/>
      <c r="D10" s="939"/>
      <c r="E10" s="933"/>
      <c r="F10" s="944"/>
      <c r="G10" s="939"/>
      <c r="H10" s="939"/>
      <c r="I10" s="947"/>
      <c r="J10" s="937"/>
      <c r="K10" s="466">
        <v>0.2</v>
      </c>
      <c r="L10" s="160" t="s">
        <v>23</v>
      </c>
      <c r="M10" s="164">
        <v>0</v>
      </c>
      <c r="N10" s="164">
        <v>0</v>
      </c>
      <c r="O10" s="164">
        <v>0</v>
      </c>
      <c r="P10" s="164">
        <v>0</v>
      </c>
      <c r="Q10" s="51">
        <f t="shared" si="0"/>
        <v>0</v>
      </c>
      <c r="R10" s="51">
        <f t="shared" si="1"/>
        <v>0</v>
      </c>
      <c r="S10" s="51">
        <f t="shared" si="2"/>
        <v>0</v>
      </c>
      <c r="T10" s="51">
        <f t="shared" si="3"/>
        <v>0</v>
      </c>
      <c r="U10" s="355">
        <f t="shared" si="4"/>
        <v>0</v>
      </c>
      <c r="V10" s="857"/>
      <c r="W10" s="857"/>
      <c r="X10" s="857"/>
      <c r="Y10" s="857"/>
      <c r="Z10" s="848"/>
      <c r="AA10" s="955"/>
      <c r="AB10" s="1006"/>
    </row>
    <row r="11" spans="1:28" ht="49.9" customHeight="1" x14ac:dyDescent="0.25">
      <c r="A11" s="997"/>
      <c r="B11" s="1000"/>
      <c r="C11" s="928"/>
      <c r="D11" s="939"/>
      <c r="E11" s="933"/>
      <c r="F11" s="944"/>
      <c r="G11" s="939"/>
      <c r="H11" s="939"/>
      <c r="I11" s="947"/>
      <c r="J11" s="936" t="s">
        <v>812</v>
      </c>
      <c r="K11" s="465">
        <v>0.3</v>
      </c>
      <c r="L11" s="163" t="s">
        <v>22</v>
      </c>
      <c r="M11" s="165">
        <v>0</v>
      </c>
      <c r="N11" s="165">
        <v>0</v>
      </c>
      <c r="O11" s="165">
        <v>0.5</v>
      </c>
      <c r="P11" s="165">
        <v>1</v>
      </c>
      <c r="Q11" s="6">
        <f t="shared" si="0"/>
        <v>0</v>
      </c>
      <c r="R11" s="6">
        <f t="shared" si="1"/>
        <v>0</v>
      </c>
      <c r="S11" s="6">
        <f t="shared" si="2"/>
        <v>0.15</v>
      </c>
      <c r="T11" s="6">
        <f t="shared" si="3"/>
        <v>0.3</v>
      </c>
      <c r="U11" s="354">
        <f t="shared" si="4"/>
        <v>0.3</v>
      </c>
      <c r="V11" s="857"/>
      <c r="W11" s="857"/>
      <c r="X11" s="857"/>
      <c r="Y11" s="857"/>
      <c r="Z11" s="848"/>
      <c r="AA11" s="955"/>
      <c r="AB11" s="1006"/>
    </row>
    <row r="12" spans="1:28" ht="49.9" customHeight="1" x14ac:dyDescent="0.25">
      <c r="A12" s="997"/>
      <c r="B12" s="1000"/>
      <c r="C12" s="928"/>
      <c r="D12" s="939"/>
      <c r="E12" s="933"/>
      <c r="F12" s="944"/>
      <c r="G12" s="939"/>
      <c r="H12" s="939"/>
      <c r="I12" s="947"/>
      <c r="J12" s="937"/>
      <c r="K12" s="466">
        <v>0.3</v>
      </c>
      <c r="L12" s="160" t="s">
        <v>23</v>
      </c>
      <c r="M12" s="164">
        <v>0</v>
      </c>
      <c r="N12" s="164">
        <v>0</v>
      </c>
      <c r="O12" s="164">
        <v>0</v>
      </c>
      <c r="P12" s="164">
        <v>0</v>
      </c>
      <c r="Q12" s="51">
        <f t="shared" si="0"/>
        <v>0</v>
      </c>
      <c r="R12" s="51">
        <f t="shared" si="1"/>
        <v>0</v>
      </c>
      <c r="S12" s="51">
        <f t="shared" si="2"/>
        <v>0</v>
      </c>
      <c r="T12" s="51">
        <f t="shared" si="3"/>
        <v>0</v>
      </c>
      <c r="U12" s="355">
        <f t="shared" si="4"/>
        <v>0</v>
      </c>
      <c r="V12" s="857"/>
      <c r="W12" s="857"/>
      <c r="X12" s="857"/>
      <c r="Y12" s="857"/>
      <c r="Z12" s="848"/>
      <c r="AA12" s="955"/>
      <c r="AB12" s="1006"/>
    </row>
    <row r="13" spans="1:28" ht="49.9" customHeight="1" x14ac:dyDescent="0.25">
      <c r="A13" s="997"/>
      <c r="B13" s="1000"/>
      <c r="C13" s="928"/>
      <c r="D13" s="939"/>
      <c r="E13" s="933"/>
      <c r="F13" s="944"/>
      <c r="G13" s="939"/>
      <c r="H13" s="939"/>
      <c r="I13" s="947"/>
      <c r="J13" s="952" t="s">
        <v>813</v>
      </c>
      <c r="K13" s="465">
        <v>0.5</v>
      </c>
      <c r="L13" s="163" t="s">
        <v>22</v>
      </c>
      <c r="M13" s="159">
        <v>0</v>
      </c>
      <c r="N13" s="159">
        <v>0.3</v>
      </c>
      <c r="O13" s="159">
        <v>0.5</v>
      </c>
      <c r="P13" s="159">
        <v>1</v>
      </c>
      <c r="Q13" s="6">
        <f t="shared" si="0"/>
        <v>0</v>
      </c>
      <c r="R13" s="6">
        <f t="shared" si="1"/>
        <v>0.15</v>
      </c>
      <c r="S13" s="6">
        <f t="shared" si="2"/>
        <v>0.25</v>
      </c>
      <c r="T13" s="6">
        <f t="shared" si="3"/>
        <v>0.5</v>
      </c>
      <c r="U13" s="354">
        <f t="shared" si="4"/>
        <v>0.5</v>
      </c>
      <c r="V13" s="857"/>
      <c r="W13" s="857"/>
      <c r="X13" s="857"/>
      <c r="Y13" s="857"/>
      <c r="Z13" s="848"/>
      <c r="AA13" s="955"/>
      <c r="AB13" s="1006"/>
    </row>
    <row r="14" spans="1:28" ht="71.45" customHeight="1" x14ac:dyDescent="0.25">
      <c r="A14" s="997"/>
      <c r="B14" s="1000"/>
      <c r="C14" s="928"/>
      <c r="D14" s="940"/>
      <c r="E14" s="942"/>
      <c r="F14" s="945"/>
      <c r="G14" s="940"/>
      <c r="H14" s="940"/>
      <c r="I14" s="948"/>
      <c r="J14" s="953"/>
      <c r="K14" s="466">
        <v>0.5</v>
      </c>
      <c r="L14" s="160" t="s">
        <v>23</v>
      </c>
      <c r="M14" s="164">
        <v>0</v>
      </c>
      <c r="N14" s="164">
        <v>0</v>
      </c>
      <c r="O14" s="164">
        <v>0</v>
      </c>
      <c r="P14" s="164">
        <v>0</v>
      </c>
      <c r="Q14" s="51">
        <f t="shared" si="0"/>
        <v>0</v>
      </c>
      <c r="R14" s="51">
        <f t="shared" si="1"/>
        <v>0</v>
      </c>
      <c r="S14" s="51">
        <f t="shared" si="2"/>
        <v>0</v>
      </c>
      <c r="T14" s="51">
        <f t="shared" si="3"/>
        <v>0</v>
      </c>
      <c r="U14" s="355">
        <f t="shared" si="4"/>
        <v>0</v>
      </c>
      <c r="V14" s="857"/>
      <c r="W14" s="857"/>
      <c r="X14" s="857"/>
      <c r="Y14" s="857"/>
      <c r="Z14" s="848"/>
      <c r="AA14" s="956"/>
      <c r="AB14" s="1006"/>
    </row>
    <row r="15" spans="1:28" ht="49.9" customHeight="1" x14ac:dyDescent="0.25">
      <c r="A15" s="997"/>
      <c r="B15" s="1000"/>
      <c r="C15" s="928"/>
      <c r="D15" s="932" t="s">
        <v>225</v>
      </c>
      <c r="E15" s="938" t="s">
        <v>956</v>
      </c>
      <c r="F15" s="943">
        <v>55</v>
      </c>
      <c r="G15" s="938" t="s">
        <v>815</v>
      </c>
      <c r="H15" s="938" t="s">
        <v>816</v>
      </c>
      <c r="I15" s="946">
        <f>+MAX(V15:Y20)</f>
        <v>0</v>
      </c>
      <c r="J15" s="952" t="s">
        <v>817</v>
      </c>
      <c r="K15" s="467">
        <v>0.2</v>
      </c>
      <c r="L15" s="163" t="s">
        <v>22</v>
      </c>
      <c r="M15" s="165">
        <v>0</v>
      </c>
      <c r="N15" s="165">
        <v>0.3</v>
      </c>
      <c r="O15" s="165">
        <v>0.5</v>
      </c>
      <c r="P15" s="165">
        <v>1</v>
      </c>
      <c r="Q15" s="6">
        <f t="shared" si="0"/>
        <v>0</v>
      </c>
      <c r="R15" s="6">
        <f t="shared" si="1"/>
        <v>0.06</v>
      </c>
      <c r="S15" s="6">
        <f t="shared" si="2"/>
        <v>0.1</v>
      </c>
      <c r="T15" s="6">
        <f t="shared" si="3"/>
        <v>0.2</v>
      </c>
      <c r="U15" s="354">
        <f t="shared" si="4"/>
        <v>0.2</v>
      </c>
      <c r="V15" s="857">
        <f>+Q16+Q18+Q20</f>
        <v>0</v>
      </c>
      <c r="W15" s="857">
        <f>+R16+R18+R20</f>
        <v>0</v>
      </c>
      <c r="X15" s="857">
        <f>+S16+S18+S20</f>
        <v>0</v>
      </c>
      <c r="Y15" s="857">
        <f>+T16+T18+T20</f>
        <v>0</v>
      </c>
      <c r="Z15" s="848"/>
      <c r="AA15" s="954" t="s">
        <v>1126</v>
      </c>
      <c r="AB15" s="1006"/>
    </row>
    <row r="16" spans="1:28" ht="49.9" customHeight="1" x14ac:dyDescent="0.25">
      <c r="A16" s="997"/>
      <c r="B16" s="1000"/>
      <c r="C16" s="928"/>
      <c r="D16" s="933"/>
      <c r="E16" s="939"/>
      <c r="F16" s="944"/>
      <c r="G16" s="939"/>
      <c r="H16" s="939"/>
      <c r="I16" s="947"/>
      <c r="J16" s="953"/>
      <c r="K16" s="466">
        <v>0.2</v>
      </c>
      <c r="L16" s="160" t="s">
        <v>23</v>
      </c>
      <c r="M16" s="164">
        <v>0</v>
      </c>
      <c r="N16" s="164">
        <v>0</v>
      </c>
      <c r="O16" s="164">
        <v>0</v>
      </c>
      <c r="P16" s="164">
        <v>0</v>
      </c>
      <c r="Q16" s="51">
        <f t="shared" si="0"/>
        <v>0</v>
      </c>
      <c r="R16" s="51">
        <f t="shared" si="1"/>
        <v>0</v>
      </c>
      <c r="S16" s="51">
        <f t="shared" si="2"/>
        <v>0</v>
      </c>
      <c r="T16" s="51">
        <f t="shared" si="3"/>
        <v>0</v>
      </c>
      <c r="U16" s="355">
        <f t="shared" si="4"/>
        <v>0</v>
      </c>
      <c r="V16" s="857"/>
      <c r="W16" s="857"/>
      <c r="X16" s="857"/>
      <c r="Y16" s="857"/>
      <c r="Z16" s="848"/>
      <c r="AA16" s="955"/>
      <c r="AB16" s="1006"/>
    </row>
    <row r="17" spans="1:28" ht="49.9" customHeight="1" x14ac:dyDescent="0.25">
      <c r="A17" s="997"/>
      <c r="B17" s="1000"/>
      <c r="C17" s="928"/>
      <c r="D17" s="933"/>
      <c r="E17" s="939"/>
      <c r="F17" s="944"/>
      <c r="G17" s="939"/>
      <c r="H17" s="939"/>
      <c r="I17" s="947"/>
      <c r="J17" s="936" t="s">
        <v>818</v>
      </c>
      <c r="K17" s="467">
        <v>0.3</v>
      </c>
      <c r="L17" s="163" t="s">
        <v>22</v>
      </c>
      <c r="M17" s="165">
        <v>0</v>
      </c>
      <c r="N17" s="281">
        <v>0</v>
      </c>
      <c r="O17" s="165">
        <v>0.5</v>
      </c>
      <c r="P17" s="165">
        <v>1</v>
      </c>
      <c r="Q17" s="6">
        <f t="shared" si="0"/>
        <v>0</v>
      </c>
      <c r="R17" s="6">
        <f t="shared" si="1"/>
        <v>0</v>
      </c>
      <c r="S17" s="6">
        <f t="shared" si="2"/>
        <v>0.15</v>
      </c>
      <c r="T17" s="6">
        <f t="shared" si="3"/>
        <v>0.3</v>
      </c>
      <c r="U17" s="354">
        <f t="shared" si="4"/>
        <v>0.3</v>
      </c>
      <c r="V17" s="857"/>
      <c r="W17" s="857"/>
      <c r="X17" s="857"/>
      <c r="Y17" s="857"/>
      <c r="Z17" s="848"/>
      <c r="AA17" s="955"/>
      <c r="AB17" s="1006"/>
    </row>
    <row r="18" spans="1:28" ht="49.9" customHeight="1" x14ac:dyDescent="0.25">
      <c r="A18" s="997"/>
      <c r="B18" s="1000"/>
      <c r="C18" s="928"/>
      <c r="D18" s="933"/>
      <c r="E18" s="939"/>
      <c r="F18" s="944"/>
      <c r="G18" s="939"/>
      <c r="H18" s="939"/>
      <c r="I18" s="947"/>
      <c r="J18" s="937"/>
      <c r="K18" s="466">
        <v>0.3</v>
      </c>
      <c r="L18" s="160" t="s">
        <v>23</v>
      </c>
      <c r="M18" s="164">
        <v>0</v>
      </c>
      <c r="N18" s="164">
        <v>0</v>
      </c>
      <c r="O18" s="164">
        <v>0</v>
      </c>
      <c r="P18" s="164">
        <v>0</v>
      </c>
      <c r="Q18" s="51">
        <f t="shared" si="0"/>
        <v>0</v>
      </c>
      <c r="R18" s="51">
        <f t="shared" si="1"/>
        <v>0</v>
      </c>
      <c r="S18" s="51">
        <f t="shared" si="2"/>
        <v>0</v>
      </c>
      <c r="T18" s="51">
        <f t="shared" si="3"/>
        <v>0</v>
      </c>
      <c r="U18" s="355">
        <f t="shared" si="4"/>
        <v>0</v>
      </c>
      <c r="V18" s="857"/>
      <c r="W18" s="857"/>
      <c r="X18" s="857"/>
      <c r="Y18" s="857"/>
      <c r="Z18" s="848"/>
      <c r="AA18" s="955"/>
      <c r="AB18" s="1006"/>
    </row>
    <row r="19" spans="1:28" ht="49.9" customHeight="1" x14ac:dyDescent="0.25">
      <c r="A19" s="997"/>
      <c r="B19" s="1000"/>
      <c r="C19" s="928"/>
      <c r="D19" s="933"/>
      <c r="E19" s="939"/>
      <c r="F19" s="944"/>
      <c r="G19" s="939"/>
      <c r="H19" s="939"/>
      <c r="I19" s="947"/>
      <c r="J19" s="950" t="s">
        <v>819</v>
      </c>
      <c r="K19" s="467">
        <v>0.5</v>
      </c>
      <c r="L19" s="163" t="s">
        <v>22</v>
      </c>
      <c r="M19" s="165">
        <v>0</v>
      </c>
      <c r="N19" s="165">
        <v>0.2</v>
      </c>
      <c r="O19" s="165">
        <v>0.5</v>
      </c>
      <c r="P19" s="165">
        <v>1</v>
      </c>
      <c r="Q19" s="6">
        <f t="shared" si="0"/>
        <v>0</v>
      </c>
      <c r="R19" s="6">
        <f t="shared" si="1"/>
        <v>0.1</v>
      </c>
      <c r="S19" s="6">
        <f t="shared" si="2"/>
        <v>0.25</v>
      </c>
      <c r="T19" s="6">
        <f t="shared" si="3"/>
        <v>0.5</v>
      </c>
      <c r="U19" s="354">
        <f t="shared" si="4"/>
        <v>0.5</v>
      </c>
      <c r="V19" s="857"/>
      <c r="W19" s="857"/>
      <c r="X19" s="857"/>
      <c r="Y19" s="857"/>
      <c r="Z19" s="848"/>
      <c r="AA19" s="955"/>
      <c r="AB19" s="1006"/>
    </row>
    <row r="20" spans="1:28" ht="93.6" customHeight="1" x14ac:dyDescent="0.25">
      <c r="A20" s="997"/>
      <c r="B20" s="1000"/>
      <c r="C20" s="928"/>
      <c r="D20" s="942"/>
      <c r="E20" s="940"/>
      <c r="F20" s="945"/>
      <c r="G20" s="940"/>
      <c r="H20" s="940"/>
      <c r="I20" s="957"/>
      <c r="J20" s="951"/>
      <c r="K20" s="466">
        <v>0.5</v>
      </c>
      <c r="L20" s="160" t="s">
        <v>23</v>
      </c>
      <c r="M20" s="164">
        <v>0</v>
      </c>
      <c r="N20" s="164">
        <v>0</v>
      </c>
      <c r="O20" s="164">
        <v>0</v>
      </c>
      <c r="P20" s="164">
        <v>0</v>
      </c>
      <c r="Q20" s="51">
        <f t="shared" si="0"/>
        <v>0</v>
      </c>
      <c r="R20" s="51">
        <f t="shared" si="1"/>
        <v>0</v>
      </c>
      <c r="S20" s="51">
        <f t="shared" si="2"/>
        <v>0</v>
      </c>
      <c r="T20" s="51">
        <f t="shared" si="3"/>
        <v>0</v>
      </c>
      <c r="U20" s="355">
        <f t="shared" si="4"/>
        <v>0</v>
      </c>
      <c r="V20" s="857"/>
      <c r="W20" s="857"/>
      <c r="X20" s="857"/>
      <c r="Y20" s="857"/>
      <c r="Z20" s="848"/>
      <c r="AA20" s="955"/>
      <c r="AB20" s="1006"/>
    </row>
    <row r="21" spans="1:28" ht="49.9" customHeight="1" x14ac:dyDescent="0.25">
      <c r="A21" s="997"/>
      <c r="B21" s="1000"/>
      <c r="C21" s="928"/>
      <c r="D21" s="929" t="s">
        <v>226</v>
      </c>
      <c r="E21" s="938" t="s">
        <v>1026</v>
      </c>
      <c r="F21" s="943">
        <v>56</v>
      </c>
      <c r="G21" s="938" t="s">
        <v>882</v>
      </c>
      <c r="H21" s="938" t="s">
        <v>227</v>
      </c>
      <c r="I21" s="959">
        <f>+MAX(V21:Y24)</f>
        <v>0</v>
      </c>
      <c r="J21" s="950" t="s">
        <v>820</v>
      </c>
      <c r="K21" s="467">
        <v>0.4</v>
      </c>
      <c r="L21" s="163" t="s">
        <v>22</v>
      </c>
      <c r="M21" s="165">
        <v>0.5</v>
      </c>
      <c r="N21" s="165">
        <v>1</v>
      </c>
      <c r="O21" s="165">
        <v>1</v>
      </c>
      <c r="P21" s="165">
        <v>1</v>
      </c>
      <c r="Q21" s="165">
        <f t="shared" si="0"/>
        <v>0.2</v>
      </c>
      <c r="R21" s="6">
        <f t="shared" si="1"/>
        <v>0.4</v>
      </c>
      <c r="S21" s="6">
        <f t="shared" si="2"/>
        <v>0.4</v>
      </c>
      <c r="T21" s="6">
        <f t="shared" si="3"/>
        <v>0.4</v>
      </c>
      <c r="U21" s="354">
        <f t="shared" si="4"/>
        <v>0.4</v>
      </c>
      <c r="V21" s="857">
        <v>0</v>
      </c>
      <c r="W21" s="857">
        <v>0</v>
      </c>
      <c r="X21" s="857">
        <v>0</v>
      </c>
      <c r="Y21" s="857">
        <v>0</v>
      </c>
      <c r="Z21" s="848"/>
      <c r="AA21" s="955"/>
      <c r="AB21" s="1006"/>
    </row>
    <row r="22" spans="1:28" ht="88.9" customHeight="1" x14ac:dyDescent="0.25">
      <c r="A22" s="997"/>
      <c r="B22" s="1000"/>
      <c r="C22" s="928"/>
      <c r="D22" s="930"/>
      <c r="E22" s="939"/>
      <c r="F22" s="944"/>
      <c r="G22" s="939"/>
      <c r="H22" s="939"/>
      <c r="I22" s="960"/>
      <c r="J22" s="951"/>
      <c r="K22" s="466">
        <v>0.4</v>
      </c>
      <c r="L22" s="160" t="s">
        <v>23</v>
      </c>
      <c r="M22" s="164">
        <v>0</v>
      </c>
      <c r="N22" s="164">
        <v>0</v>
      </c>
      <c r="O22" s="164">
        <v>0</v>
      </c>
      <c r="P22" s="164">
        <v>0</v>
      </c>
      <c r="Q22" s="51">
        <f t="shared" si="0"/>
        <v>0</v>
      </c>
      <c r="R22" s="51">
        <f t="shared" si="1"/>
        <v>0</v>
      </c>
      <c r="S22" s="51">
        <f t="shared" si="2"/>
        <v>0</v>
      </c>
      <c r="T22" s="51">
        <f t="shared" si="3"/>
        <v>0</v>
      </c>
      <c r="U22" s="355">
        <f t="shared" si="4"/>
        <v>0</v>
      </c>
      <c r="V22" s="857"/>
      <c r="W22" s="857"/>
      <c r="X22" s="857"/>
      <c r="Y22" s="857"/>
      <c r="Z22" s="848"/>
      <c r="AA22" s="955"/>
      <c r="AB22" s="1006"/>
    </row>
    <row r="23" spans="1:28" ht="49.9" customHeight="1" x14ac:dyDescent="0.25">
      <c r="A23" s="997"/>
      <c r="B23" s="1000"/>
      <c r="C23" s="928"/>
      <c r="D23" s="930"/>
      <c r="E23" s="939"/>
      <c r="F23" s="944"/>
      <c r="G23" s="939"/>
      <c r="H23" s="939"/>
      <c r="I23" s="960"/>
      <c r="J23" s="950" t="s">
        <v>1027</v>
      </c>
      <c r="K23" s="467">
        <v>0.6</v>
      </c>
      <c r="L23" s="163" t="s">
        <v>22</v>
      </c>
      <c r="M23" s="165">
        <v>0</v>
      </c>
      <c r="N23" s="165">
        <v>0.1</v>
      </c>
      <c r="O23" s="165">
        <v>0.5</v>
      </c>
      <c r="P23" s="165">
        <v>1</v>
      </c>
      <c r="Q23" s="6">
        <f t="shared" si="0"/>
        <v>0</v>
      </c>
      <c r="R23" s="6">
        <f t="shared" si="1"/>
        <v>0.06</v>
      </c>
      <c r="S23" s="6">
        <f t="shared" si="2"/>
        <v>0.3</v>
      </c>
      <c r="T23" s="6">
        <f t="shared" si="3"/>
        <v>0.6</v>
      </c>
      <c r="U23" s="354">
        <f t="shared" si="4"/>
        <v>0.6</v>
      </c>
      <c r="V23" s="857"/>
      <c r="W23" s="857"/>
      <c r="X23" s="857"/>
      <c r="Y23" s="857"/>
      <c r="Z23" s="848"/>
      <c r="AA23" s="955"/>
      <c r="AB23" s="1006"/>
    </row>
    <row r="24" spans="1:28" ht="76.900000000000006" customHeight="1" thickBot="1" x14ac:dyDescent="0.3">
      <c r="A24" s="997"/>
      <c r="B24" s="1000"/>
      <c r="C24" s="928"/>
      <c r="D24" s="930"/>
      <c r="E24" s="939"/>
      <c r="F24" s="944"/>
      <c r="G24" s="939"/>
      <c r="H24" s="939"/>
      <c r="I24" s="960"/>
      <c r="J24" s="951"/>
      <c r="K24" s="466">
        <v>0.6</v>
      </c>
      <c r="L24" s="160" t="s">
        <v>23</v>
      </c>
      <c r="M24" s="164">
        <v>0</v>
      </c>
      <c r="N24" s="164">
        <v>0</v>
      </c>
      <c r="O24" s="164">
        <v>0</v>
      </c>
      <c r="P24" s="164">
        <v>0</v>
      </c>
      <c r="Q24" s="51">
        <f t="shared" si="0"/>
        <v>0</v>
      </c>
      <c r="R24" s="51">
        <f t="shared" si="1"/>
        <v>0</v>
      </c>
      <c r="S24" s="51">
        <f t="shared" si="2"/>
        <v>0</v>
      </c>
      <c r="T24" s="51">
        <f t="shared" si="3"/>
        <v>0</v>
      </c>
      <c r="U24" s="355">
        <f t="shared" si="4"/>
        <v>0</v>
      </c>
      <c r="V24" s="857"/>
      <c r="W24" s="857"/>
      <c r="X24" s="857"/>
      <c r="Y24" s="857"/>
      <c r="Z24" s="848"/>
      <c r="AA24" s="956"/>
      <c r="AB24" s="1006"/>
    </row>
    <row r="25" spans="1:28" ht="51.6" customHeight="1" x14ac:dyDescent="0.25">
      <c r="A25" s="997"/>
      <c r="B25" s="1000"/>
      <c r="C25" s="967" t="s">
        <v>228</v>
      </c>
      <c r="D25" s="932" t="s">
        <v>229</v>
      </c>
      <c r="E25" s="545" t="s">
        <v>615</v>
      </c>
      <c r="F25" s="969">
        <v>57</v>
      </c>
      <c r="G25" s="545" t="s">
        <v>1028</v>
      </c>
      <c r="H25" s="545" t="s">
        <v>221</v>
      </c>
      <c r="I25" s="946">
        <v>0</v>
      </c>
      <c r="J25" s="958" t="s">
        <v>616</v>
      </c>
      <c r="K25" s="465">
        <v>0.5</v>
      </c>
      <c r="L25" s="166" t="s">
        <v>22</v>
      </c>
      <c r="M25" s="159">
        <v>0</v>
      </c>
      <c r="N25" s="159">
        <v>0.2</v>
      </c>
      <c r="O25" s="159">
        <v>1</v>
      </c>
      <c r="P25" s="165">
        <v>1</v>
      </c>
      <c r="Q25" s="6">
        <f t="shared" si="0"/>
        <v>0</v>
      </c>
      <c r="R25" s="6">
        <f t="shared" si="1"/>
        <v>0.1</v>
      </c>
      <c r="S25" s="6">
        <f t="shared" si="2"/>
        <v>0.5</v>
      </c>
      <c r="T25" s="6">
        <f t="shared" si="3"/>
        <v>0.5</v>
      </c>
      <c r="U25" s="354">
        <f t="shared" si="4"/>
        <v>0.5</v>
      </c>
      <c r="V25" s="857">
        <f>+Q26+Q30</f>
        <v>0</v>
      </c>
      <c r="W25" s="857">
        <f>+R26+R30</f>
        <v>0</v>
      </c>
      <c r="X25" s="857">
        <f>+S26+S30</f>
        <v>0</v>
      </c>
      <c r="Y25" s="857">
        <f>+T26+T30</f>
        <v>0</v>
      </c>
      <c r="Z25" s="1002" t="s">
        <v>230</v>
      </c>
      <c r="AA25" s="954" t="s">
        <v>231</v>
      </c>
      <c r="AB25" s="1006"/>
    </row>
    <row r="26" spans="1:28" ht="58.15" customHeight="1" x14ac:dyDescent="0.25">
      <c r="A26" s="997"/>
      <c r="B26" s="1000"/>
      <c r="C26" s="967"/>
      <c r="D26" s="933"/>
      <c r="E26" s="546"/>
      <c r="F26" s="970"/>
      <c r="G26" s="546"/>
      <c r="H26" s="546"/>
      <c r="I26" s="947"/>
      <c r="J26" s="550"/>
      <c r="K26" s="466">
        <v>0.5</v>
      </c>
      <c r="L26" s="164" t="s">
        <v>23</v>
      </c>
      <c r="M26" s="164">
        <v>0</v>
      </c>
      <c r="N26" s="164">
        <v>0</v>
      </c>
      <c r="O26" s="164">
        <v>0</v>
      </c>
      <c r="P26" s="164">
        <v>0</v>
      </c>
      <c r="Q26" s="51">
        <f t="shared" si="0"/>
        <v>0</v>
      </c>
      <c r="R26" s="51">
        <f t="shared" si="1"/>
        <v>0</v>
      </c>
      <c r="S26" s="51">
        <f t="shared" si="2"/>
        <v>0</v>
      </c>
      <c r="T26" s="51">
        <f t="shared" si="3"/>
        <v>0</v>
      </c>
      <c r="U26" s="355">
        <f t="shared" si="4"/>
        <v>0</v>
      </c>
      <c r="V26" s="857"/>
      <c r="W26" s="857"/>
      <c r="X26" s="857"/>
      <c r="Y26" s="857"/>
      <c r="Z26" s="1003"/>
      <c r="AA26" s="955"/>
      <c r="AB26" s="1006"/>
    </row>
    <row r="27" spans="1:28" ht="58.15" customHeight="1" x14ac:dyDescent="0.25">
      <c r="A27" s="997"/>
      <c r="B27" s="1000"/>
      <c r="C27" s="967"/>
      <c r="D27" s="933"/>
      <c r="E27" s="546"/>
      <c r="F27" s="970"/>
      <c r="G27" s="546"/>
      <c r="H27" s="546"/>
      <c r="I27" s="947"/>
      <c r="J27" s="550" t="s">
        <v>617</v>
      </c>
      <c r="K27" s="468">
        <v>0.5</v>
      </c>
      <c r="L27" s="166" t="s">
        <v>22</v>
      </c>
      <c r="M27" s="159">
        <v>0</v>
      </c>
      <c r="N27" s="159">
        <v>0</v>
      </c>
      <c r="O27" s="159">
        <v>0.3</v>
      </c>
      <c r="P27" s="165">
        <v>1</v>
      </c>
      <c r="Q27" s="6">
        <f t="shared" si="0"/>
        <v>0</v>
      </c>
      <c r="R27" s="6">
        <v>0</v>
      </c>
      <c r="S27" s="6">
        <v>0</v>
      </c>
      <c r="T27" s="6">
        <v>0</v>
      </c>
      <c r="U27" s="6">
        <f t="shared" si="4"/>
        <v>0</v>
      </c>
      <c r="V27" s="857"/>
      <c r="W27" s="857"/>
      <c r="X27" s="857"/>
      <c r="Y27" s="857"/>
      <c r="Z27" s="1003"/>
      <c r="AA27" s="955"/>
      <c r="AB27" s="1006"/>
    </row>
    <row r="28" spans="1:28" ht="58.15" customHeight="1" x14ac:dyDescent="0.25">
      <c r="A28" s="997"/>
      <c r="B28" s="1000"/>
      <c r="C28" s="967"/>
      <c r="D28" s="933"/>
      <c r="E28" s="546"/>
      <c r="F28" s="970"/>
      <c r="G28" s="546"/>
      <c r="H28" s="546"/>
      <c r="I28" s="947"/>
      <c r="J28" s="545"/>
      <c r="K28" s="466">
        <v>0.5</v>
      </c>
      <c r="L28" s="164" t="s">
        <v>23</v>
      </c>
      <c r="M28" s="164">
        <v>0</v>
      </c>
      <c r="N28" s="164">
        <v>0</v>
      </c>
      <c r="O28" s="164">
        <v>0</v>
      </c>
      <c r="P28" s="164">
        <v>0</v>
      </c>
      <c r="Q28" s="51">
        <f t="shared" ref="Q28" si="5">+SUM(M28:M28)*K28</f>
        <v>0</v>
      </c>
      <c r="R28" s="51">
        <f t="shared" ref="R28" si="6">+SUM(N28:N28)*K28</f>
        <v>0</v>
      </c>
      <c r="S28" s="51">
        <f t="shared" ref="S28" si="7">+SUM(O28:O28)*K28</f>
        <v>0</v>
      </c>
      <c r="T28" s="51">
        <f t="shared" ref="T28" si="8">+SUM(P28:P28)*K28</f>
        <v>0</v>
      </c>
      <c r="U28" s="51">
        <f t="shared" si="4"/>
        <v>0</v>
      </c>
      <c r="V28" s="857"/>
      <c r="W28" s="857"/>
      <c r="X28" s="857"/>
      <c r="Y28" s="857"/>
      <c r="Z28" s="1004"/>
      <c r="AA28" s="956"/>
      <c r="AB28" s="1006"/>
    </row>
    <row r="29" spans="1:28" ht="49.9" customHeight="1" x14ac:dyDescent="0.25">
      <c r="A29" s="997"/>
      <c r="B29" s="1000"/>
      <c r="C29" s="967"/>
      <c r="D29" s="933"/>
      <c r="E29" s="546"/>
      <c r="F29" s="970"/>
      <c r="G29" s="546"/>
      <c r="H29" s="546"/>
      <c r="I29" s="947"/>
      <c r="J29" s="936" t="s">
        <v>1031</v>
      </c>
      <c r="K29" s="465">
        <v>0</v>
      </c>
      <c r="L29" s="166" t="s">
        <v>22</v>
      </c>
      <c r="M29" s="159">
        <v>0</v>
      </c>
      <c r="N29" s="159">
        <v>0</v>
      </c>
      <c r="O29" s="159">
        <v>0.5</v>
      </c>
      <c r="P29" s="165">
        <v>1</v>
      </c>
      <c r="Q29" s="6">
        <f t="shared" si="0"/>
        <v>0</v>
      </c>
      <c r="R29" s="6">
        <f t="shared" si="1"/>
        <v>0</v>
      </c>
      <c r="S29" s="6">
        <f t="shared" si="2"/>
        <v>0</v>
      </c>
      <c r="T29" s="6">
        <f t="shared" si="3"/>
        <v>0</v>
      </c>
      <c r="U29" s="354">
        <f t="shared" si="4"/>
        <v>0</v>
      </c>
      <c r="V29" s="857"/>
      <c r="W29" s="857"/>
      <c r="X29" s="857"/>
      <c r="Y29" s="857"/>
      <c r="Z29" s="848" t="s">
        <v>54</v>
      </c>
      <c r="AA29" s="848" t="s">
        <v>332</v>
      </c>
      <c r="AB29" s="1006"/>
    </row>
    <row r="30" spans="1:28" ht="91.9" customHeight="1" x14ac:dyDescent="0.25">
      <c r="A30" s="997"/>
      <c r="B30" s="1000"/>
      <c r="C30" s="967"/>
      <c r="D30" s="942"/>
      <c r="E30" s="968"/>
      <c r="F30" s="971"/>
      <c r="G30" s="968"/>
      <c r="H30" s="968"/>
      <c r="I30" s="948"/>
      <c r="J30" s="937"/>
      <c r="K30" s="466">
        <v>0</v>
      </c>
      <c r="L30" s="164" t="s">
        <v>23</v>
      </c>
      <c r="M30" s="164">
        <v>0</v>
      </c>
      <c r="N30" s="51">
        <v>0</v>
      </c>
      <c r="O30" s="164">
        <v>0</v>
      </c>
      <c r="P30" s="164">
        <v>0</v>
      </c>
      <c r="Q30" s="51">
        <f t="shared" si="0"/>
        <v>0</v>
      </c>
      <c r="R30" s="51">
        <f t="shared" si="1"/>
        <v>0</v>
      </c>
      <c r="S30" s="51">
        <f t="shared" si="2"/>
        <v>0</v>
      </c>
      <c r="T30" s="51">
        <f t="shared" si="3"/>
        <v>0</v>
      </c>
      <c r="U30" s="355">
        <f t="shared" si="4"/>
        <v>0</v>
      </c>
      <c r="V30" s="857"/>
      <c r="W30" s="857"/>
      <c r="X30" s="857"/>
      <c r="Y30" s="857"/>
      <c r="Z30" s="848"/>
      <c r="AA30" s="848"/>
      <c r="AB30" s="1006"/>
    </row>
    <row r="31" spans="1:28" ht="49.9" customHeight="1" x14ac:dyDescent="0.25">
      <c r="A31" s="997"/>
      <c r="B31" s="1000"/>
      <c r="C31" s="967"/>
      <c r="D31" s="932" t="s">
        <v>233</v>
      </c>
      <c r="E31" s="939" t="s">
        <v>234</v>
      </c>
      <c r="F31" s="944">
        <v>58</v>
      </c>
      <c r="G31" s="939" t="s">
        <v>235</v>
      </c>
      <c r="H31" s="939" t="s">
        <v>221</v>
      </c>
      <c r="I31" s="946">
        <f>+MAX(V31:Y34)</f>
        <v>0</v>
      </c>
      <c r="J31" s="936" t="s">
        <v>821</v>
      </c>
      <c r="K31" s="467">
        <v>0.4</v>
      </c>
      <c r="L31" s="163" t="s">
        <v>22</v>
      </c>
      <c r="M31" s="165">
        <v>0</v>
      </c>
      <c r="N31" s="165">
        <v>0.3</v>
      </c>
      <c r="O31" s="165">
        <v>0.5</v>
      </c>
      <c r="P31" s="165">
        <v>1</v>
      </c>
      <c r="Q31" s="6">
        <f t="shared" si="0"/>
        <v>0</v>
      </c>
      <c r="R31" s="6">
        <f t="shared" si="1"/>
        <v>0.12</v>
      </c>
      <c r="S31" s="6">
        <f t="shared" si="2"/>
        <v>0.2</v>
      </c>
      <c r="T31" s="6">
        <f t="shared" si="3"/>
        <v>0.4</v>
      </c>
      <c r="U31" s="354">
        <f t="shared" si="4"/>
        <v>0.4</v>
      </c>
      <c r="V31" s="857">
        <f>+Q32+Q34</f>
        <v>0</v>
      </c>
      <c r="W31" s="857">
        <f>+R32+R34</f>
        <v>0</v>
      </c>
      <c r="X31" s="857">
        <f>+S32+S34</f>
        <v>0</v>
      </c>
      <c r="Y31" s="857">
        <f>+T32+T34</f>
        <v>0</v>
      </c>
      <c r="Z31" s="848"/>
      <c r="AA31" s="949" t="s">
        <v>224</v>
      </c>
      <c r="AB31" s="1006"/>
    </row>
    <row r="32" spans="1:28" ht="49.9" customHeight="1" x14ac:dyDescent="0.25">
      <c r="A32" s="997"/>
      <c r="B32" s="1000"/>
      <c r="C32" s="967"/>
      <c r="D32" s="933"/>
      <c r="E32" s="939"/>
      <c r="F32" s="944"/>
      <c r="G32" s="939"/>
      <c r="H32" s="939"/>
      <c r="I32" s="947"/>
      <c r="J32" s="937"/>
      <c r="K32" s="466">
        <v>0.4</v>
      </c>
      <c r="L32" s="160" t="s">
        <v>23</v>
      </c>
      <c r="M32" s="164">
        <v>0</v>
      </c>
      <c r="N32" s="164">
        <v>0</v>
      </c>
      <c r="O32" s="164">
        <v>0</v>
      </c>
      <c r="P32" s="164">
        <v>0</v>
      </c>
      <c r="Q32" s="51">
        <f t="shared" si="0"/>
        <v>0</v>
      </c>
      <c r="R32" s="51">
        <f t="shared" si="1"/>
        <v>0</v>
      </c>
      <c r="S32" s="51">
        <f t="shared" si="2"/>
        <v>0</v>
      </c>
      <c r="T32" s="51">
        <f t="shared" si="3"/>
        <v>0</v>
      </c>
      <c r="U32" s="355">
        <f t="shared" si="4"/>
        <v>0</v>
      </c>
      <c r="V32" s="857"/>
      <c r="W32" s="857"/>
      <c r="X32" s="857"/>
      <c r="Y32" s="857"/>
      <c r="Z32" s="848"/>
      <c r="AA32" s="949"/>
      <c r="AB32" s="1006"/>
    </row>
    <row r="33" spans="1:29" ht="49.9" customHeight="1" x14ac:dyDescent="0.25">
      <c r="A33" s="997"/>
      <c r="B33" s="1000"/>
      <c r="C33" s="967"/>
      <c r="D33" s="933"/>
      <c r="E33" s="939"/>
      <c r="F33" s="944"/>
      <c r="G33" s="939"/>
      <c r="H33" s="939"/>
      <c r="I33" s="947"/>
      <c r="J33" s="936" t="s">
        <v>822</v>
      </c>
      <c r="K33" s="467">
        <v>0.6</v>
      </c>
      <c r="L33" s="163" t="s">
        <v>22</v>
      </c>
      <c r="M33" s="165">
        <v>0.25</v>
      </c>
      <c r="N33" s="165">
        <v>0.5</v>
      </c>
      <c r="O33" s="165">
        <v>0.75</v>
      </c>
      <c r="P33" s="165">
        <v>1</v>
      </c>
      <c r="Q33" s="6">
        <v>0</v>
      </c>
      <c r="R33" s="6">
        <v>0</v>
      </c>
      <c r="S33" s="6">
        <v>0</v>
      </c>
      <c r="T33" s="6">
        <v>0</v>
      </c>
      <c r="U33" s="354">
        <f t="shared" si="4"/>
        <v>0</v>
      </c>
      <c r="V33" s="857"/>
      <c r="W33" s="857"/>
      <c r="X33" s="857"/>
      <c r="Y33" s="857"/>
      <c r="Z33" s="848"/>
      <c r="AA33" s="949"/>
      <c r="AB33" s="1006"/>
    </row>
    <row r="34" spans="1:29" ht="49.9" customHeight="1" x14ac:dyDescent="0.25">
      <c r="A34" s="997"/>
      <c r="B34" s="1000"/>
      <c r="C34" s="967"/>
      <c r="D34" s="933"/>
      <c r="E34" s="940"/>
      <c r="F34" s="945"/>
      <c r="G34" s="940"/>
      <c r="H34" s="940"/>
      <c r="I34" s="948"/>
      <c r="J34" s="937"/>
      <c r="K34" s="466">
        <v>0.6</v>
      </c>
      <c r="L34" s="160" t="s">
        <v>23</v>
      </c>
      <c r="M34" s="164">
        <v>0</v>
      </c>
      <c r="N34" s="164">
        <v>0</v>
      </c>
      <c r="O34" s="164">
        <v>0</v>
      </c>
      <c r="P34" s="164">
        <v>0</v>
      </c>
      <c r="Q34" s="51">
        <f t="shared" si="0"/>
        <v>0</v>
      </c>
      <c r="R34" s="51">
        <f t="shared" si="1"/>
        <v>0</v>
      </c>
      <c r="S34" s="51">
        <f t="shared" si="2"/>
        <v>0</v>
      </c>
      <c r="T34" s="51">
        <f t="shared" si="3"/>
        <v>0</v>
      </c>
      <c r="U34" s="355">
        <f t="shared" si="4"/>
        <v>0</v>
      </c>
      <c r="V34" s="857"/>
      <c r="W34" s="857"/>
      <c r="X34" s="857"/>
      <c r="Y34" s="857"/>
      <c r="Z34" s="848"/>
      <c r="AA34" s="949"/>
      <c r="AB34" s="1006"/>
    </row>
    <row r="35" spans="1:29" ht="81.599999999999994" customHeight="1" x14ac:dyDescent="0.25">
      <c r="A35" s="997"/>
      <c r="B35" s="1000"/>
      <c r="C35" s="967"/>
      <c r="D35" s="932" t="s">
        <v>236</v>
      </c>
      <c r="E35" s="938" t="s">
        <v>958</v>
      </c>
      <c r="F35" s="944">
        <v>59</v>
      </c>
      <c r="G35" s="938" t="s">
        <v>1029</v>
      </c>
      <c r="H35" s="939" t="s">
        <v>221</v>
      </c>
      <c r="I35" s="930"/>
      <c r="J35" s="962" t="s">
        <v>237</v>
      </c>
      <c r="K35" s="465">
        <v>0.5</v>
      </c>
      <c r="L35" s="163" t="s">
        <v>22</v>
      </c>
      <c r="M35" s="165">
        <v>0</v>
      </c>
      <c r="N35" s="165">
        <v>0</v>
      </c>
      <c r="O35" s="165">
        <v>1</v>
      </c>
      <c r="P35" s="165">
        <v>1</v>
      </c>
      <c r="Q35" s="6">
        <f>+SUM(M35:M35)*K35</f>
        <v>0</v>
      </c>
      <c r="R35" s="6">
        <f>+SUM(N35:N35)*K35</f>
        <v>0</v>
      </c>
      <c r="S35" s="6">
        <f>+SUM(O35:O35)*K35</f>
        <v>0.5</v>
      </c>
      <c r="T35" s="6">
        <v>0</v>
      </c>
      <c r="U35" s="354">
        <v>0</v>
      </c>
      <c r="V35" s="857"/>
      <c r="W35" s="857"/>
      <c r="X35" s="857"/>
      <c r="Y35" s="857"/>
      <c r="Z35" s="848" t="s">
        <v>61</v>
      </c>
      <c r="AA35" s="591" t="s">
        <v>1198</v>
      </c>
      <c r="AB35" s="1006"/>
    </row>
    <row r="36" spans="1:29" ht="35.450000000000003" customHeight="1" x14ac:dyDescent="0.25">
      <c r="A36" s="997"/>
      <c r="B36" s="1000"/>
      <c r="C36" s="967"/>
      <c r="D36" s="933"/>
      <c r="E36" s="939"/>
      <c r="F36" s="944"/>
      <c r="G36" s="939"/>
      <c r="H36" s="939"/>
      <c r="I36" s="930"/>
      <c r="J36" s="963"/>
      <c r="K36" s="466">
        <v>0.5</v>
      </c>
      <c r="L36" s="160" t="s">
        <v>23</v>
      </c>
      <c r="M36" s="164">
        <v>0</v>
      </c>
      <c r="N36" s="164">
        <v>0</v>
      </c>
      <c r="O36" s="164">
        <v>0</v>
      </c>
      <c r="P36" s="164">
        <v>0</v>
      </c>
      <c r="Q36" s="51">
        <f>+SUM(M36:M36)*K36</f>
        <v>0</v>
      </c>
      <c r="R36" s="51">
        <f>+SUM(N36:N36)*K36</f>
        <v>0</v>
      </c>
      <c r="S36" s="51">
        <f>+SUM(O36:O36)*K36</f>
        <v>0</v>
      </c>
      <c r="T36" s="51">
        <f>+SUM(P36:P36)*K36</f>
        <v>0</v>
      </c>
      <c r="U36" s="355">
        <f>+MAX(Q36:T36)</f>
        <v>0</v>
      </c>
      <c r="V36" s="857"/>
      <c r="W36" s="857"/>
      <c r="X36" s="857"/>
      <c r="Y36" s="857"/>
      <c r="Z36" s="848"/>
      <c r="AA36" s="586"/>
      <c r="AB36" s="1006"/>
    </row>
    <row r="37" spans="1:29" ht="49.9" customHeight="1" x14ac:dyDescent="0.25">
      <c r="A37" s="997"/>
      <c r="B37" s="1000"/>
      <c r="C37" s="967"/>
      <c r="D37" s="933"/>
      <c r="E37" s="939"/>
      <c r="F37" s="944"/>
      <c r="G37" s="939"/>
      <c r="H37" s="939"/>
      <c r="I37" s="930"/>
      <c r="J37" s="964" t="s">
        <v>565</v>
      </c>
      <c r="K37" s="465">
        <v>0.5</v>
      </c>
      <c r="L37" s="163" t="s">
        <v>22</v>
      </c>
      <c r="M37" s="165">
        <v>0</v>
      </c>
      <c r="N37" s="165">
        <v>0</v>
      </c>
      <c r="O37" s="165">
        <v>1</v>
      </c>
      <c r="P37" s="165">
        <v>1</v>
      </c>
      <c r="Q37" s="6">
        <f t="shared" si="0"/>
        <v>0</v>
      </c>
      <c r="R37" s="6">
        <f t="shared" si="1"/>
        <v>0</v>
      </c>
      <c r="S37" s="6">
        <v>0</v>
      </c>
      <c r="T37" s="6">
        <v>0</v>
      </c>
      <c r="U37" s="354">
        <v>0</v>
      </c>
      <c r="V37" s="857"/>
      <c r="W37" s="857"/>
      <c r="X37" s="857"/>
      <c r="Y37" s="857"/>
      <c r="Z37" s="848"/>
      <c r="AA37" s="586"/>
      <c r="AB37" s="1006"/>
      <c r="AC37" s="168"/>
    </row>
    <row r="38" spans="1:29" ht="53.45" customHeight="1" x14ac:dyDescent="0.25">
      <c r="A38" s="997"/>
      <c r="B38" s="1000"/>
      <c r="C38" s="967"/>
      <c r="D38" s="933"/>
      <c r="E38" s="940"/>
      <c r="F38" s="945"/>
      <c r="G38" s="940"/>
      <c r="H38" s="940"/>
      <c r="I38" s="966"/>
      <c r="J38" s="965"/>
      <c r="K38" s="466">
        <v>0.5</v>
      </c>
      <c r="L38" s="160" t="s">
        <v>23</v>
      </c>
      <c r="M38" s="164">
        <v>0</v>
      </c>
      <c r="N38" s="164">
        <v>0</v>
      </c>
      <c r="O38" s="164">
        <v>0</v>
      </c>
      <c r="P38" s="164">
        <v>0</v>
      </c>
      <c r="Q38" s="51">
        <f t="shared" si="0"/>
        <v>0</v>
      </c>
      <c r="R38" s="51">
        <f t="shared" si="1"/>
        <v>0</v>
      </c>
      <c r="S38" s="51">
        <f t="shared" si="2"/>
        <v>0</v>
      </c>
      <c r="T38" s="51">
        <f t="shared" si="3"/>
        <v>0</v>
      </c>
      <c r="U38" s="355">
        <f t="shared" si="4"/>
        <v>0</v>
      </c>
      <c r="V38" s="857"/>
      <c r="W38" s="857"/>
      <c r="X38" s="857"/>
      <c r="Y38" s="857"/>
      <c r="Z38" s="848"/>
      <c r="AA38" s="587"/>
      <c r="AB38" s="1006"/>
    </row>
    <row r="39" spans="1:29" ht="49.9" customHeight="1" x14ac:dyDescent="0.25">
      <c r="A39" s="997"/>
      <c r="B39" s="1000"/>
      <c r="C39" s="967"/>
      <c r="D39" s="933"/>
      <c r="E39" s="938" t="s">
        <v>566</v>
      </c>
      <c r="F39" s="943">
        <v>60</v>
      </c>
      <c r="G39" s="938" t="s">
        <v>567</v>
      </c>
      <c r="H39" s="938" t="s">
        <v>238</v>
      </c>
      <c r="I39" s="946">
        <v>0</v>
      </c>
      <c r="J39" s="698" t="s">
        <v>568</v>
      </c>
      <c r="K39" s="465">
        <v>0.3</v>
      </c>
      <c r="L39" s="166" t="s">
        <v>22</v>
      </c>
      <c r="M39" s="159">
        <v>0</v>
      </c>
      <c r="N39" s="159">
        <v>1</v>
      </c>
      <c r="O39" s="159">
        <v>1</v>
      </c>
      <c r="P39" s="159">
        <v>1</v>
      </c>
      <c r="Q39" s="6">
        <f t="shared" si="0"/>
        <v>0</v>
      </c>
      <c r="R39" s="6">
        <v>0</v>
      </c>
      <c r="S39" s="6">
        <v>0</v>
      </c>
      <c r="T39" s="6">
        <v>0</v>
      </c>
      <c r="U39" s="354">
        <v>0</v>
      </c>
      <c r="V39" s="857">
        <f>+Q40+Q42+Q44</f>
        <v>0</v>
      </c>
      <c r="W39" s="857">
        <f>+R40+R42+R44</f>
        <v>0</v>
      </c>
      <c r="X39" s="857">
        <f>+S40+S42+S44</f>
        <v>0</v>
      </c>
      <c r="Y39" s="857">
        <f>+T40+T42+T44</f>
        <v>0</v>
      </c>
      <c r="Z39" s="961" t="s">
        <v>61</v>
      </c>
      <c r="AA39" s="993" t="s">
        <v>1199</v>
      </c>
      <c r="AB39" s="1006"/>
    </row>
    <row r="40" spans="1:29" ht="49.9" customHeight="1" x14ac:dyDescent="0.25">
      <c r="A40" s="997"/>
      <c r="B40" s="1000"/>
      <c r="C40" s="967"/>
      <c r="D40" s="933"/>
      <c r="E40" s="939"/>
      <c r="F40" s="944"/>
      <c r="G40" s="939"/>
      <c r="H40" s="939"/>
      <c r="I40" s="947"/>
      <c r="J40" s="698"/>
      <c r="K40" s="466">
        <v>0.3</v>
      </c>
      <c r="L40" s="167" t="s">
        <v>23</v>
      </c>
      <c r="M40" s="51">
        <v>0</v>
      </c>
      <c r="N40" s="51">
        <v>0</v>
      </c>
      <c r="O40" s="51">
        <v>0</v>
      </c>
      <c r="P40" s="51">
        <v>0</v>
      </c>
      <c r="Q40" s="51">
        <f t="shared" si="0"/>
        <v>0</v>
      </c>
      <c r="R40" s="51">
        <f t="shared" si="1"/>
        <v>0</v>
      </c>
      <c r="S40" s="51">
        <f t="shared" si="2"/>
        <v>0</v>
      </c>
      <c r="T40" s="51">
        <f t="shared" si="3"/>
        <v>0</v>
      </c>
      <c r="U40" s="355">
        <f t="shared" si="4"/>
        <v>0</v>
      </c>
      <c r="V40" s="857"/>
      <c r="W40" s="857"/>
      <c r="X40" s="857"/>
      <c r="Y40" s="857"/>
      <c r="Z40" s="961"/>
      <c r="AA40" s="994"/>
      <c r="AB40" s="1006"/>
    </row>
    <row r="41" spans="1:29" ht="49.9" customHeight="1" x14ac:dyDescent="0.25">
      <c r="A41" s="997"/>
      <c r="B41" s="1000"/>
      <c r="C41" s="967"/>
      <c r="D41" s="933"/>
      <c r="E41" s="939"/>
      <c r="F41" s="944"/>
      <c r="G41" s="939"/>
      <c r="H41" s="939"/>
      <c r="I41" s="947"/>
      <c r="J41" s="698" t="s">
        <v>569</v>
      </c>
      <c r="K41" s="465">
        <v>0.3</v>
      </c>
      <c r="L41" s="166" t="s">
        <v>22</v>
      </c>
      <c r="M41" s="159">
        <v>0</v>
      </c>
      <c r="N41" s="159">
        <v>1</v>
      </c>
      <c r="O41" s="159">
        <v>1</v>
      </c>
      <c r="P41" s="159">
        <v>1</v>
      </c>
      <c r="Q41" s="6">
        <v>0</v>
      </c>
      <c r="R41" s="6">
        <v>0</v>
      </c>
      <c r="S41" s="6">
        <v>0</v>
      </c>
      <c r="T41" s="6">
        <v>0</v>
      </c>
      <c r="U41" s="354">
        <f t="shared" si="4"/>
        <v>0</v>
      </c>
      <c r="V41" s="857"/>
      <c r="W41" s="857"/>
      <c r="X41" s="857"/>
      <c r="Y41" s="857"/>
      <c r="Z41" s="961"/>
      <c r="AA41" s="994"/>
      <c r="AB41" s="1006"/>
    </row>
    <row r="42" spans="1:29" ht="49.9" customHeight="1" x14ac:dyDescent="0.25">
      <c r="A42" s="997"/>
      <c r="B42" s="1000"/>
      <c r="C42" s="967"/>
      <c r="D42" s="933"/>
      <c r="E42" s="939"/>
      <c r="F42" s="944"/>
      <c r="G42" s="939"/>
      <c r="H42" s="939"/>
      <c r="I42" s="947"/>
      <c r="J42" s="698"/>
      <c r="K42" s="466">
        <v>0.3</v>
      </c>
      <c r="L42" s="167" t="s">
        <v>23</v>
      </c>
      <c r="M42" s="51">
        <v>0</v>
      </c>
      <c r="N42" s="51">
        <v>0</v>
      </c>
      <c r="O42" s="51">
        <v>0</v>
      </c>
      <c r="P42" s="51">
        <v>0</v>
      </c>
      <c r="Q42" s="51">
        <f t="shared" si="0"/>
        <v>0</v>
      </c>
      <c r="R42" s="51">
        <f t="shared" si="1"/>
        <v>0</v>
      </c>
      <c r="S42" s="51">
        <f t="shared" si="2"/>
        <v>0</v>
      </c>
      <c r="T42" s="51">
        <f t="shared" si="3"/>
        <v>0</v>
      </c>
      <c r="U42" s="355">
        <f t="shared" si="4"/>
        <v>0</v>
      </c>
      <c r="V42" s="857"/>
      <c r="W42" s="857"/>
      <c r="X42" s="857"/>
      <c r="Y42" s="857"/>
      <c r="Z42" s="961"/>
      <c r="AA42" s="994"/>
      <c r="AB42" s="1006"/>
    </row>
    <row r="43" spans="1:29" ht="49.9" customHeight="1" x14ac:dyDescent="0.25">
      <c r="A43" s="997"/>
      <c r="B43" s="1000"/>
      <c r="C43" s="967"/>
      <c r="D43" s="933"/>
      <c r="E43" s="939"/>
      <c r="F43" s="944"/>
      <c r="G43" s="939"/>
      <c r="H43" s="939"/>
      <c r="I43" s="947"/>
      <c r="J43" s="698" t="s">
        <v>570</v>
      </c>
      <c r="K43" s="465">
        <v>0.4</v>
      </c>
      <c r="L43" s="166" t="s">
        <v>22</v>
      </c>
      <c r="M43" s="159">
        <v>0</v>
      </c>
      <c r="N43" s="159">
        <v>0</v>
      </c>
      <c r="O43" s="159">
        <v>0.5</v>
      </c>
      <c r="P43" s="159">
        <v>1</v>
      </c>
      <c r="Q43" s="6">
        <f t="shared" si="0"/>
        <v>0</v>
      </c>
      <c r="R43" s="6">
        <f t="shared" si="1"/>
        <v>0</v>
      </c>
      <c r="S43" s="6">
        <v>0</v>
      </c>
      <c r="T43" s="6">
        <v>0</v>
      </c>
      <c r="U43" s="354">
        <v>0</v>
      </c>
      <c r="V43" s="857"/>
      <c r="W43" s="857"/>
      <c r="X43" s="857"/>
      <c r="Y43" s="857"/>
      <c r="Z43" s="961"/>
      <c r="AA43" s="994"/>
      <c r="AB43" s="1006"/>
    </row>
    <row r="44" spans="1:29" ht="49.9" customHeight="1" x14ac:dyDescent="0.25">
      <c r="A44" s="997"/>
      <c r="B44" s="1000"/>
      <c r="C44" s="967"/>
      <c r="D44" s="942"/>
      <c r="E44" s="940"/>
      <c r="F44" s="945"/>
      <c r="G44" s="940"/>
      <c r="H44" s="940"/>
      <c r="I44" s="948"/>
      <c r="J44" s="698"/>
      <c r="K44" s="466">
        <v>0.4</v>
      </c>
      <c r="L44" s="167" t="s">
        <v>23</v>
      </c>
      <c r="M44" s="51">
        <v>0</v>
      </c>
      <c r="N44" s="51">
        <v>0</v>
      </c>
      <c r="O44" s="51">
        <v>0</v>
      </c>
      <c r="P44" s="51">
        <v>0</v>
      </c>
      <c r="Q44" s="51">
        <f t="shared" si="0"/>
        <v>0</v>
      </c>
      <c r="R44" s="51">
        <f t="shared" si="1"/>
        <v>0</v>
      </c>
      <c r="S44" s="51">
        <f t="shared" si="2"/>
        <v>0</v>
      </c>
      <c r="T44" s="51">
        <f t="shared" si="3"/>
        <v>0</v>
      </c>
      <c r="U44" s="355">
        <f t="shared" si="4"/>
        <v>0</v>
      </c>
      <c r="V44" s="857"/>
      <c r="W44" s="857"/>
      <c r="X44" s="857"/>
      <c r="Y44" s="857"/>
      <c r="Z44" s="961"/>
      <c r="AA44" s="995"/>
      <c r="AB44" s="1006"/>
    </row>
    <row r="45" spans="1:29" ht="49.9" customHeight="1" x14ac:dyDescent="0.25">
      <c r="A45" s="997"/>
      <c r="B45" s="1000"/>
      <c r="C45" s="928" t="s">
        <v>239</v>
      </c>
      <c r="D45" s="929" t="s">
        <v>240</v>
      </c>
      <c r="E45" s="976" t="s">
        <v>823</v>
      </c>
      <c r="F45" s="974">
        <v>61</v>
      </c>
      <c r="G45" s="976" t="s">
        <v>824</v>
      </c>
      <c r="H45" s="976" t="s">
        <v>221</v>
      </c>
      <c r="I45" s="946">
        <f>+MAX(V45:Y48)</f>
        <v>0</v>
      </c>
      <c r="J45" s="936" t="s">
        <v>825</v>
      </c>
      <c r="K45" s="467">
        <v>0.4</v>
      </c>
      <c r="L45" s="163" t="s">
        <v>22</v>
      </c>
      <c r="M45" s="165">
        <v>0</v>
      </c>
      <c r="N45" s="165">
        <v>0.3</v>
      </c>
      <c r="O45" s="165">
        <v>1</v>
      </c>
      <c r="P45" s="165">
        <v>1</v>
      </c>
      <c r="Q45" s="6">
        <f t="shared" si="0"/>
        <v>0</v>
      </c>
      <c r="R45" s="6">
        <v>0</v>
      </c>
      <c r="S45" s="6">
        <v>0</v>
      </c>
      <c r="T45" s="6">
        <f t="shared" si="3"/>
        <v>0.4</v>
      </c>
      <c r="U45" s="354">
        <v>0</v>
      </c>
      <c r="V45" s="857">
        <v>0</v>
      </c>
      <c r="W45" s="857">
        <v>0</v>
      </c>
      <c r="X45" s="857">
        <v>0</v>
      </c>
      <c r="Y45" s="857">
        <v>0</v>
      </c>
      <c r="Z45" s="848" t="s">
        <v>54</v>
      </c>
      <c r="AA45" s="949" t="s">
        <v>232</v>
      </c>
      <c r="AB45" s="1006"/>
    </row>
    <row r="46" spans="1:29" ht="49.9" customHeight="1" x14ac:dyDescent="0.25">
      <c r="A46" s="997"/>
      <c r="B46" s="1000"/>
      <c r="C46" s="928"/>
      <c r="D46" s="930"/>
      <c r="E46" s="947"/>
      <c r="F46" s="975"/>
      <c r="G46" s="947"/>
      <c r="H46" s="947"/>
      <c r="I46" s="947"/>
      <c r="J46" s="937"/>
      <c r="K46" s="466">
        <v>0.4</v>
      </c>
      <c r="L46" s="160" t="s">
        <v>23</v>
      </c>
      <c r="M46" s="51">
        <v>0</v>
      </c>
      <c r="N46" s="51">
        <v>0</v>
      </c>
      <c r="O46" s="51">
        <v>0</v>
      </c>
      <c r="P46" s="51">
        <v>0</v>
      </c>
      <c r="Q46" s="51">
        <f t="shared" si="0"/>
        <v>0</v>
      </c>
      <c r="R46" s="51">
        <f t="shared" si="1"/>
        <v>0</v>
      </c>
      <c r="S46" s="51">
        <f t="shared" si="2"/>
        <v>0</v>
      </c>
      <c r="T46" s="51">
        <f t="shared" si="3"/>
        <v>0</v>
      </c>
      <c r="U46" s="355">
        <f t="shared" si="4"/>
        <v>0</v>
      </c>
      <c r="V46" s="857"/>
      <c r="W46" s="857"/>
      <c r="X46" s="857"/>
      <c r="Y46" s="857"/>
      <c r="Z46" s="848"/>
      <c r="AA46" s="949"/>
      <c r="AB46" s="1006"/>
    </row>
    <row r="47" spans="1:29" ht="49.9" customHeight="1" x14ac:dyDescent="0.25">
      <c r="A47" s="997"/>
      <c r="B47" s="1000"/>
      <c r="C47" s="928"/>
      <c r="D47" s="930"/>
      <c r="E47" s="947"/>
      <c r="F47" s="975"/>
      <c r="G47" s="947"/>
      <c r="H47" s="947"/>
      <c r="I47" s="947"/>
      <c r="J47" s="981" t="s">
        <v>1030</v>
      </c>
      <c r="K47" s="467">
        <v>0.6</v>
      </c>
      <c r="L47" s="163" t="s">
        <v>22</v>
      </c>
      <c r="M47" s="165">
        <v>0</v>
      </c>
      <c r="N47" s="165">
        <v>0</v>
      </c>
      <c r="O47" s="165">
        <v>0.5</v>
      </c>
      <c r="P47" s="165">
        <v>1</v>
      </c>
      <c r="Q47" s="6">
        <f t="shared" si="0"/>
        <v>0</v>
      </c>
      <c r="R47" s="6">
        <f t="shared" si="1"/>
        <v>0</v>
      </c>
      <c r="S47" s="6">
        <v>0</v>
      </c>
      <c r="T47" s="6">
        <v>0</v>
      </c>
      <c r="U47" s="354">
        <v>0</v>
      </c>
      <c r="V47" s="857"/>
      <c r="W47" s="857"/>
      <c r="X47" s="857"/>
      <c r="Y47" s="857"/>
      <c r="Z47" s="848"/>
      <c r="AA47" s="949"/>
      <c r="AB47" s="1006"/>
    </row>
    <row r="48" spans="1:29" ht="49.9" customHeight="1" x14ac:dyDescent="0.25">
      <c r="A48" s="997"/>
      <c r="B48" s="1000"/>
      <c r="C48" s="928"/>
      <c r="D48" s="966"/>
      <c r="E48" s="979"/>
      <c r="F48" s="980"/>
      <c r="G48" s="979"/>
      <c r="H48" s="979"/>
      <c r="I48" s="979"/>
      <c r="J48" s="982"/>
      <c r="K48" s="466">
        <v>0.6</v>
      </c>
      <c r="L48" s="160" t="s">
        <v>23</v>
      </c>
      <c r="M48" s="51">
        <v>0</v>
      </c>
      <c r="N48" s="51">
        <v>0</v>
      </c>
      <c r="O48" s="51">
        <v>0</v>
      </c>
      <c r="P48" s="51">
        <v>0</v>
      </c>
      <c r="Q48" s="51">
        <f t="shared" si="0"/>
        <v>0</v>
      </c>
      <c r="R48" s="51">
        <f t="shared" si="1"/>
        <v>0</v>
      </c>
      <c r="S48" s="51">
        <f t="shared" si="2"/>
        <v>0</v>
      </c>
      <c r="T48" s="51">
        <f t="shared" si="3"/>
        <v>0</v>
      </c>
      <c r="U48" s="355">
        <f t="shared" si="4"/>
        <v>0</v>
      </c>
      <c r="V48" s="857"/>
      <c r="W48" s="857"/>
      <c r="X48" s="857"/>
      <c r="Y48" s="857"/>
      <c r="Z48" s="848"/>
      <c r="AA48" s="949"/>
      <c r="AB48" s="1006"/>
    </row>
    <row r="49" spans="1:40" ht="55.15" customHeight="1" x14ac:dyDescent="0.25">
      <c r="A49" s="997"/>
      <c r="B49" s="1000"/>
      <c r="C49" s="928"/>
      <c r="D49" s="929" t="s">
        <v>883</v>
      </c>
      <c r="E49" s="976" t="s">
        <v>959</v>
      </c>
      <c r="F49" s="974">
        <v>62</v>
      </c>
      <c r="G49" s="976" t="s">
        <v>962</v>
      </c>
      <c r="H49" s="983"/>
      <c r="I49" s="977">
        <f>+MAX(V49:Y50)</f>
        <v>0</v>
      </c>
      <c r="J49" s="972" t="s">
        <v>960</v>
      </c>
      <c r="K49" s="469">
        <v>0.6</v>
      </c>
      <c r="L49" s="169" t="s">
        <v>22</v>
      </c>
      <c r="M49" s="170">
        <v>0.1</v>
      </c>
      <c r="N49" s="170">
        <v>0.3</v>
      </c>
      <c r="O49" s="170">
        <v>0.7</v>
      </c>
      <c r="P49" s="170">
        <v>1</v>
      </c>
      <c r="Q49" s="171">
        <v>0</v>
      </c>
      <c r="R49" s="6">
        <v>0</v>
      </c>
      <c r="S49" s="6">
        <v>0</v>
      </c>
      <c r="T49" s="6">
        <v>0</v>
      </c>
      <c r="U49" s="354">
        <v>0</v>
      </c>
      <c r="V49" s="857">
        <v>0</v>
      </c>
      <c r="W49" s="857">
        <v>0</v>
      </c>
      <c r="X49" s="857">
        <v>0</v>
      </c>
      <c r="Y49" s="857">
        <v>0</v>
      </c>
      <c r="Z49" s="848" t="s">
        <v>961</v>
      </c>
      <c r="AA49" s="949" t="s">
        <v>1191</v>
      </c>
      <c r="AB49" s="1006"/>
    </row>
    <row r="50" spans="1:40" ht="33" customHeight="1" x14ac:dyDescent="0.25">
      <c r="A50" s="997"/>
      <c r="B50" s="1000"/>
      <c r="C50" s="928"/>
      <c r="D50" s="930"/>
      <c r="E50" s="947"/>
      <c r="F50" s="975"/>
      <c r="G50" s="947"/>
      <c r="H50" s="957"/>
      <c r="I50" s="978"/>
      <c r="J50" s="973"/>
      <c r="K50" s="470">
        <v>0.6</v>
      </c>
      <c r="L50" s="172" t="s">
        <v>23</v>
      </c>
      <c r="M50" s="51">
        <v>0</v>
      </c>
      <c r="N50" s="51">
        <v>0</v>
      </c>
      <c r="O50" s="51">
        <v>0</v>
      </c>
      <c r="P50" s="51">
        <v>0</v>
      </c>
      <c r="Q50" s="51">
        <f t="shared" ref="Q50" si="9">+SUM(M50:M50)*K50</f>
        <v>0</v>
      </c>
      <c r="R50" s="51">
        <f t="shared" ref="R50" si="10">+SUM(N50:N50)*K50</f>
        <v>0</v>
      </c>
      <c r="S50" s="51">
        <f t="shared" ref="S50" si="11">+SUM(O50:O50)*K50</f>
        <v>0</v>
      </c>
      <c r="T50" s="51">
        <f t="shared" ref="T50" si="12">+SUM(P50:P50)*K50</f>
        <v>0</v>
      </c>
      <c r="U50" s="355">
        <f t="shared" ref="U50" si="13">+MAX(Q50:T50)</f>
        <v>0</v>
      </c>
      <c r="V50" s="857"/>
      <c r="W50" s="857"/>
      <c r="X50" s="857"/>
      <c r="Y50" s="857"/>
      <c r="Z50" s="848"/>
      <c r="AA50" s="949"/>
      <c r="AB50" s="1006"/>
    </row>
    <row r="51" spans="1:40" ht="36.4" customHeight="1" x14ac:dyDescent="0.25">
      <c r="A51" s="997"/>
      <c r="B51" s="1000"/>
      <c r="C51" s="928"/>
      <c r="D51" s="984" t="s">
        <v>241</v>
      </c>
      <c r="E51" s="976" t="s">
        <v>826</v>
      </c>
      <c r="F51" s="974">
        <v>63</v>
      </c>
      <c r="G51" s="976" t="s">
        <v>827</v>
      </c>
      <c r="H51" s="986" t="s">
        <v>221</v>
      </c>
      <c r="I51" s="959">
        <f>+MAX(V51:Y52)</f>
        <v>0</v>
      </c>
      <c r="J51" s="972" t="s">
        <v>828</v>
      </c>
      <c r="K51" s="471">
        <v>0.5</v>
      </c>
      <c r="L51" s="163" t="s">
        <v>22</v>
      </c>
      <c r="M51" s="282">
        <v>0.5</v>
      </c>
      <c r="N51" s="282">
        <v>1</v>
      </c>
      <c r="O51" s="282">
        <v>1</v>
      </c>
      <c r="P51" s="282">
        <v>1</v>
      </c>
      <c r="Q51" s="6">
        <v>0</v>
      </c>
      <c r="R51" s="6">
        <v>0</v>
      </c>
      <c r="S51" s="6">
        <v>0</v>
      </c>
      <c r="T51" s="6">
        <v>0</v>
      </c>
      <c r="U51" s="354">
        <f t="shared" si="4"/>
        <v>0</v>
      </c>
      <c r="V51" s="857">
        <f>+Q52+Q54</f>
        <v>0</v>
      </c>
      <c r="W51" s="857">
        <f>+R52+R54</f>
        <v>0</v>
      </c>
      <c r="X51" s="857">
        <f>+S52+S54</f>
        <v>0</v>
      </c>
      <c r="Y51" s="857">
        <f>+T52+T54</f>
        <v>0</v>
      </c>
      <c r="Z51" s="1002" t="s">
        <v>54</v>
      </c>
      <c r="AA51" s="949" t="s">
        <v>232</v>
      </c>
      <c r="AB51" s="1006"/>
    </row>
    <row r="52" spans="1:40" ht="25.9" customHeight="1" x14ac:dyDescent="0.25">
      <c r="A52" s="997"/>
      <c r="B52" s="1000"/>
      <c r="C52" s="928"/>
      <c r="D52" s="984"/>
      <c r="E52" s="947"/>
      <c r="F52" s="975"/>
      <c r="G52" s="947"/>
      <c r="H52" s="947"/>
      <c r="I52" s="960"/>
      <c r="J52" s="973"/>
      <c r="K52" s="466">
        <v>0.5</v>
      </c>
      <c r="L52" s="160" t="s">
        <v>23</v>
      </c>
      <c r="M52" s="164">
        <v>0</v>
      </c>
      <c r="N52" s="164">
        <v>0</v>
      </c>
      <c r="O52" s="164">
        <v>0</v>
      </c>
      <c r="P52" s="164">
        <v>0</v>
      </c>
      <c r="Q52" s="51">
        <f t="shared" si="0"/>
        <v>0</v>
      </c>
      <c r="R52" s="51">
        <f t="shared" si="1"/>
        <v>0</v>
      </c>
      <c r="S52" s="51">
        <f t="shared" si="2"/>
        <v>0</v>
      </c>
      <c r="T52" s="51">
        <f t="shared" si="3"/>
        <v>0</v>
      </c>
      <c r="U52" s="355">
        <f t="shared" si="4"/>
        <v>0</v>
      </c>
      <c r="V52" s="857"/>
      <c r="W52" s="857"/>
      <c r="X52" s="857"/>
      <c r="Y52" s="857"/>
      <c r="Z52" s="1003"/>
      <c r="AA52" s="949"/>
      <c r="AB52" s="1006"/>
    </row>
    <row r="53" spans="1:40" s="175" customFormat="1" ht="29.65" customHeight="1" x14ac:dyDescent="0.25">
      <c r="A53" s="997"/>
      <c r="B53" s="1000"/>
      <c r="C53" s="928"/>
      <c r="D53" s="984"/>
      <c r="E53" s="947"/>
      <c r="F53" s="975"/>
      <c r="G53" s="947"/>
      <c r="H53" s="947"/>
      <c r="I53" s="960"/>
      <c r="J53" s="972" t="s">
        <v>829</v>
      </c>
      <c r="K53" s="471">
        <v>0.5</v>
      </c>
      <c r="L53" s="163" t="s">
        <v>22</v>
      </c>
      <c r="M53" s="282">
        <v>0.2</v>
      </c>
      <c r="N53" s="282">
        <v>0.4</v>
      </c>
      <c r="O53" s="282">
        <v>0.6</v>
      </c>
      <c r="P53" s="282">
        <v>1</v>
      </c>
      <c r="Q53" s="6">
        <v>0</v>
      </c>
      <c r="R53" s="6">
        <v>0</v>
      </c>
      <c r="S53" s="6">
        <v>0</v>
      </c>
      <c r="T53" s="6">
        <v>0</v>
      </c>
      <c r="U53" s="354">
        <v>0</v>
      </c>
      <c r="V53" s="857"/>
      <c r="W53" s="857"/>
      <c r="X53" s="857"/>
      <c r="Y53" s="857"/>
      <c r="Z53" s="1003"/>
      <c r="AA53" s="949"/>
      <c r="AB53" s="1006"/>
      <c r="AC53" s="174"/>
      <c r="AD53" s="174"/>
      <c r="AE53" s="174"/>
      <c r="AF53" s="174"/>
      <c r="AG53" s="174"/>
      <c r="AH53" s="174"/>
      <c r="AI53" s="174"/>
      <c r="AJ53" s="174"/>
      <c r="AK53" s="174"/>
      <c r="AL53" s="174"/>
      <c r="AM53" s="174"/>
      <c r="AN53" s="174"/>
    </row>
    <row r="54" spans="1:40" ht="27.4" customHeight="1" x14ac:dyDescent="0.25">
      <c r="A54" s="997"/>
      <c r="B54" s="1000"/>
      <c r="C54" s="928"/>
      <c r="D54" s="929"/>
      <c r="E54" s="948"/>
      <c r="F54" s="985"/>
      <c r="G54" s="948"/>
      <c r="H54" s="948"/>
      <c r="I54" s="987"/>
      <c r="J54" s="973"/>
      <c r="K54" s="466">
        <v>0.5</v>
      </c>
      <c r="L54" s="160" t="s">
        <v>23</v>
      </c>
      <c r="M54" s="164">
        <v>0</v>
      </c>
      <c r="N54" s="164">
        <v>0</v>
      </c>
      <c r="O54" s="164">
        <v>0</v>
      </c>
      <c r="P54" s="164">
        <v>0</v>
      </c>
      <c r="Q54" s="51">
        <f t="shared" si="0"/>
        <v>0</v>
      </c>
      <c r="R54" s="51">
        <f t="shared" si="1"/>
        <v>0</v>
      </c>
      <c r="S54" s="51">
        <f t="shared" si="2"/>
        <v>0</v>
      </c>
      <c r="T54" s="51">
        <f t="shared" si="3"/>
        <v>0</v>
      </c>
      <c r="U54" s="356">
        <f t="shared" si="4"/>
        <v>0</v>
      </c>
      <c r="V54" s="857"/>
      <c r="W54" s="857"/>
      <c r="X54" s="857"/>
      <c r="Y54" s="857"/>
      <c r="Z54" s="1003"/>
      <c r="AA54" s="949"/>
      <c r="AB54" s="1006"/>
    </row>
    <row r="55" spans="1:40" ht="80.45" customHeight="1" x14ac:dyDescent="0.25">
      <c r="A55" s="997"/>
      <c r="B55" s="1000"/>
      <c r="C55" s="928"/>
      <c r="D55" s="984" t="s">
        <v>242</v>
      </c>
      <c r="E55" s="864" t="s">
        <v>650</v>
      </c>
      <c r="F55" s="864">
        <v>64</v>
      </c>
      <c r="G55" s="864" t="s">
        <v>243</v>
      </c>
      <c r="H55" s="864" t="s">
        <v>651</v>
      </c>
      <c r="I55" s="863">
        <f>+MAX(V55:Y56)</f>
        <v>0</v>
      </c>
      <c r="J55" s="988" t="s">
        <v>652</v>
      </c>
      <c r="K55" s="472">
        <v>0.5</v>
      </c>
      <c r="L55" s="128" t="s">
        <v>22</v>
      </c>
      <c r="M55" s="129">
        <v>0.2</v>
      </c>
      <c r="N55" s="129">
        <v>0.4</v>
      </c>
      <c r="O55" s="129">
        <v>0.6</v>
      </c>
      <c r="P55" s="129">
        <v>1</v>
      </c>
      <c r="Q55" s="283">
        <v>0</v>
      </c>
      <c r="R55" s="283">
        <v>0</v>
      </c>
      <c r="S55" s="283">
        <v>0</v>
      </c>
      <c r="T55" s="283">
        <v>0</v>
      </c>
      <c r="U55" s="357">
        <v>0</v>
      </c>
      <c r="V55" s="576">
        <f>+Q58</f>
        <v>0</v>
      </c>
      <c r="W55" s="576">
        <f>+R58</f>
        <v>0</v>
      </c>
      <c r="X55" s="576">
        <f>+S58</f>
        <v>0</v>
      </c>
      <c r="Y55" s="576">
        <v>0</v>
      </c>
      <c r="Z55" s="1003"/>
      <c r="AA55" s="949" t="s">
        <v>654</v>
      </c>
      <c r="AB55" s="1006"/>
    </row>
    <row r="56" spans="1:40" ht="27.4" customHeight="1" x14ac:dyDescent="0.25">
      <c r="A56" s="997"/>
      <c r="B56" s="1000"/>
      <c r="C56" s="928"/>
      <c r="D56" s="984"/>
      <c r="E56" s="864"/>
      <c r="F56" s="864"/>
      <c r="G56" s="864"/>
      <c r="H56" s="864"/>
      <c r="I56" s="863"/>
      <c r="J56" s="988"/>
      <c r="K56" s="470">
        <v>0.5</v>
      </c>
      <c r="L56" s="130" t="s">
        <v>23</v>
      </c>
      <c r="M56" s="51">
        <v>0</v>
      </c>
      <c r="N56" s="51">
        <v>0</v>
      </c>
      <c r="O56" s="51">
        <v>0</v>
      </c>
      <c r="P56" s="51">
        <v>0</v>
      </c>
      <c r="Q56" s="51">
        <f t="shared" ref="Q56" si="14">+SUM(M56:M56)*K56</f>
        <v>0</v>
      </c>
      <c r="R56" s="51">
        <f t="shared" ref="R56" si="15">+SUM(N56:N56)*K56</f>
        <v>0</v>
      </c>
      <c r="S56" s="51">
        <f t="shared" ref="S56" si="16">+SUM(O56:O56)*K56</f>
        <v>0</v>
      </c>
      <c r="T56" s="51">
        <f t="shared" ref="T56" si="17">+SUM(P56:P56)*K56</f>
        <v>0</v>
      </c>
      <c r="U56" s="355">
        <f t="shared" ref="U56" si="18">+MAX(Q56:T56)</f>
        <v>0</v>
      </c>
      <c r="V56" s="577"/>
      <c r="W56" s="577"/>
      <c r="X56" s="577"/>
      <c r="Y56" s="577"/>
      <c r="Z56" s="1003"/>
      <c r="AA56" s="949"/>
      <c r="AB56" s="1006"/>
    </row>
    <row r="57" spans="1:40" ht="49.9" customHeight="1" x14ac:dyDescent="0.25">
      <c r="A57" s="997"/>
      <c r="B57" s="1000"/>
      <c r="C57" s="928"/>
      <c r="D57" s="984"/>
      <c r="E57" s="864"/>
      <c r="F57" s="864"/>
      <c r="G57" s="864"/>
      <c r="H57" s="864"/>
      <c r="I57" s="863"/>
      <c r="J57" s="988" t="s">
        <v>653</v>
      </c>
      <c r="K57" s="469">
        <v>0.5</v>
      </c>
      <c r="L57" s="128" t="s">
        <v>22</v>
      </c>
      <c r="M57" s="129">
        <v>0.25</v>
      </c>
      <c r="N57" s="129">
        <v>0.5</v>
      </c>
      <c r="O57" s="129">
        <v>0.75</v>
      </c>
      <c r="P57" s="129">
        <v>1</v>
      </c>
      <c r="Q57" s="6">
        <v>0</v>
      </c>
      <c r="R57" s="6">
        <v>0</v>
      </c>
      <c r="S57" s="6">
        <v>0</v>
      </c>
      <c r="T57" s="6">
        <v>0</v>
      </c>
      <c r="U57" s="358">
        <f t="shared" si="4"/>
        <v>0</v>
      </c>
      <c r="V57" s="577"/>
      <c r="W57" s="577"/>
      <c r="X57" s="577"/>
      <c r="Y57" s="577"/>
      <c r="Z57" s="1003"/>
      <c r="AA57" s="949" t="s">
        <v>244</v>
      </c>
      <c r="AB57" s="1006"/>
    </row>
    <row r="58" spans="1:40" ht="33.75" customHeight="1" x14ac:dyDescent="0.25">
      <c r="A58" s="997"/>
      <c r="B58" s="1000"/>
      <c r="C58" s="928"/>
      <c r="D58" s="929"/>
      <c r="E58" s="815"/>
      <c r="F58" s="815"/>
      <c r="G58" s="815"/>
      <c r="H58" s="815"/>
      <c r="I58" s="899"/>
      <c r="J58" s="645"/>
      <c r="K58" s="473">
        <v>0.5</v>
      </c>
      <c r="L58" s="279" t="s">
        <v>23</v>
      </c>
      <c r="M58" s="280">
        <v>0</v>
      </c>
      <c r="N58" s="280">
        <v>0</v>
      </c>
      <c r="O58" s="280">
        <v>0</v>
      </c>
      <c r="P58" s="280">
        <v>0</v>
      </c>
      <c r="Q58" s="60">
        <f t="shared" si="0"/>
        <v>0</v>
      </c>
      <c r="R58" s="60">
        <f t="shared" si="1"/>
        <v>0</v>
      </c>
      <c r="S58" s="60">
        <f t="shared" si="2"/>
        <v>0</v>
      </c>
      <c r="T58" s="60">
        <f t="shared" si="3"/>
        <v>0</v>
      </c>
      <c r="U58" s="359">
        <f t="shared" si="4"/>
        <v>0</v>
      </c>
      <c r="V58" s="602"/>
      <c r="W58" s="602"/>
      <c r="X58" s="602"/>
      <c r="Y58" s="602"/>
      <c r="Z58" s="1003"/>
      <c r="AA58" s="949"/>
      <c r="AB58" s="1006"/>
    </row>
    <row r="59" spans="1:40" ht="33.75" customHeight="1" x14ac:dyDescent="0.25">
      <c r="A59" s="997"/>
      <c r="B59" s="1000"/>
      <c r="C59" s="928" t="s">
        <v>245</v>
      </c>
      <c r="D59" s="691" t="s">
        <v>964</v>
      </c>
      <c r="E59" s="991" t="s">
        <v>963</v>
      </c>
      <c r="F59" s="991">
        <v>65</v>
      </c>
      <c r="G59" s="991" t="s">
        <v>1024</v>
      </c>
      <c r="H59" s="991" t="s">
        <v>221</v>
      </c>
      <c r="I59" s="989">
        <v>0</v>
      </c>
      <c r="J59" s="992" t="s">
        <v>949</v>
      </c>
      <c r="K59" s="465">
        <v>0.2</v>
      </c>
      <c r="L59" s="163" t="s">
        <v>22</v>
      </c>
      <c r="M59" s="159">
        <v>1</v>
      </c>
      <c r="N59" s="165">
        <v>1</v>
      </c>
      <c r="O59" s="165">
        <v>1</v>
      </c>
      <c r="P59" s="165">
        <v>1</v>
      </c>
      <c r="Q59" s="353">
        <v>0</v>
      </c>
      <c r="R59" s="353">
        <v>0</v>
      </c>
      <c r="S59" s="353">
        <v>0</v>
      </c>
      <c r="T59" s="353">
        <v>0</v>
      </c>
      <c r="U59" s="360">
        <v>0</v>
      </c>
      <c r="V59" s="576">
        <f>+Q62</f>
        <v>0</v>
      </c>
      <c r="W59" s="576">
        <f>+R62</f>
        <v>0</v>
      </c>
      <c r="X59" s="576">
        <f>+S62</f>
        <v>0</v>
      </c>
      <c r="Y59" s="576">
        <f>+T62</f>
        <v>0</v>
      </c>
      <c r="Z59" s="1003"/>
      <c r="AA59" s="954" t="s">
        <v>830</v>
      </c>
      <c r="AB59" s="1006"/>
    </row>
    <row r="60" spans="1:40" ht="33.75" customHeight="1" x14ac:dyDescent="0.25">
      <c r="A60" s="997"/>
      <c r="B60" s="1000"/>
      <c r="C60" s="928"/>
      <c r="D60" s="691"/>
      <c r="E60" s="991"/>
      <c r="F60" s="991"/>
      <c r="G60" s="991"/>
      <c r="H60" s="991"/>
      <c r="I60" s="989"/>
      <c r="J60" s="992"/>
      <c r="K60" s="466">
        <v>0.2</v>
      </c>
      <c r="L60" s="160" t="s">
        <v>23</v>
      </c>
      <c r="M60" s="164">
        <v>0</v>
      </c>
      <c r="N60" s="164">
        <v>0</v>
      </c>
      <c r="O60" s="164">
        <v>0</v>
      </c>
      <c r="P60" s="164">
        <v>0</v>
      </c>
      <c r="Q60" s="135">
        <v>0</v>
      </c>
      <c r="R60" s="135">
        <v>0</v>
      </c>
      <c r="S60" s="135">
        <v>0</v>
      </c>
      <c r="T60" s="135">
        <v>0</v>
      </c>
      <c r="U60" s="361">
        <v>0</v>
      </c>
      <c r="V60" s="577"/>
      <c r="W60" s="577"/>
      <c r="X60" s="577"/>
      <c r="Y60" s="577"/>
      <c r="Z60" s="1003"/>
      <c r="AA60" s="955"/>
      <c r="AB60" s="1006"/>
    </row>
    <row r="61" spans="1:40" ht="49.9" customHeight="1" x14ac:dyDescent="0.25">
      <c r="A61" s="997"/>
      <c r="B61" s="1000"/>
      <c r="C61" s="928"/>
      <c r="D61" s="691"/>
      <c r="E61" s="991"/>
      <c r="F61" s="991"/>
      <c r="G61" s="991"/>
      <c r="H61" s="991"/>
      <c r="I61" s="989">
        <v>0</v>
      </c>
      <c r="J61" s="992" t="s">
        <v>950</v>
      </c>
      <c r="K61" s="465">
        <v>0.5</v>
      </c>
      <c r="L61" s="163" t="s">
        <v>22</v>
      </c>
      <c r="M61" s="165">
        <v>0.2</v>
      </c>
      <c r="N61" s="165">
        <v>0.4</v>
      </c>
      <c r="O61" s="165">
        <v>0.5</v>
      </c>
      <c r="P61" s="165">
        <v>1</v>
      </c>
      <c r="Q61" s="25">
        <v>0</v>
      </c>
      <c r="R61" s="25">
        <v>0</v>
      </c>
      <c r="S61" s="25">
        <v>0</v>
      </c>
      <c r="T61" s="25">
        <v>0</v>
      </c>
      <c r="U61" s="362">
        <v>0</v>
      </c>
      <c r="V61" s="577"/>
      <c r="W61" s="577"/>
      <c r="X61" s="577"/>
      <c r="Y61" s="577"/>
      <c r="Z61" s="1003"/>
      <c r="AA61" s="955"/>
      <c r="AB61" s="1006"/>
    </row>
    <row r="62" spans="1:40" ht="39.6" customHeight="1" x14ac:dyDescent="0.25">
      <c r="A62" s="997"/>
      <c r="B62" s="1000"/>
      <c r="C62" s="928"/>
      <c r="D62" s="691"/>
      <c r="E62" s="991"/>
      <c r="F62" s="991"/>
      <c r="G62" s="991"/>
      <c r="H62" s="991"/>
      <c r="I62" s="989"/>
      <c r="J62" s="992"/>
      <c r="K62" s="466">
        <v>0.5</v>
      </c>
      <c r="L62" s="160" t="s">
        <v>23</v>
      </c>
      <c r="M62" s="164">
        <v>0</v>
      </c>
      <c r="N62" s="164">
        <v>0</v>
      </c>
      <c r="O62" s="164">
        <v>0</v>
      </c>
      <c r="P62" s="164">
        <v>0</v>
      </c>
      <c r="Q62" s="135">
        <f t="shared" si="0"/>
        <v>0</v>
      </c>
      <c r="R62" s="135">
        <f t="shared" si="1"/>
        <v>0</v>
      </c>
      <c r="S62" s="135">
        <f t="shared" si="2"/>
        <v>0</v>
      </c>
      <c r="T62" s="135">
        <f t="shared" si="3"/>
        <v>0</v>
      </c>
      <c r="U62" s="361">
        <f t="shared" si="4"/>
        <v>0</v>
      </c>
      <c r="V62" s="577"/>
      <c r="W62" s="577"/>
      <c r="X62" s="577"/>
      <c r="Y62" s="577"/>
      <c r="Z62" s="1003"/>
      <c r="AA62" s="955"/>
      <c r="AB62" s="1006"/>
    </row>
    <row r="63" spans="1:40" ht="39.6" customHeight="1" x14ac:dyDescent="0.25">
      <c r="A63" s="997"/>
      <c r="B63" s="1000"/>
      <c r="C63" s="928"/>
      <c r="D63" s="791" t="s">
        <v>1023</v>
      </c>
      <c r="E63" s="991"/>
      <c r="F63" s="991"/>
      <c r="G63" s="984" t="s">
        <v>1025</v>
      </c>
      <c r="H63" s="991"/>
      <c r="I63" s="989">
        <v>0</v>
      </c>
      <c r="J63" s="990" t="s">
        <v>1084</v>
      </c>
      <c r="K63" s="465">
        <v>0.3</v>
      </c>
      <c r="L63" s="163" t="s">
        <v>22</v>
      </c>
      <c r="M63" s="165">
        <v>0.25</v>
      </c>
      <c r="N63" s="165">
        <v>0.5</v>
      </c>
      <c r="O63" s="165">
        <v>0.75</v>
      </c>
      <c r="P63" s="165">
        <v>1</v>
      </c>
      <c r="Q63" s="25">
        <f t="shared" si="0"/>
        <v>7.4999999999999997E-2</v>
      </c>
      <c r="R63" s="25">
        <f t="shared" si="1"/>
        <v>0.15</v>
      </c>
      <c r="S63" s="25">
        <f t="shared" si="2"/>
        <v>0.22499999999999998</v>
      </c>
      <c r="T63" s="25">
        <f t="shared" si="3"/>
        <v>0.3</v>
      </c>
      <c r="U63" s="362">
        <f t="shared" si="4"/>
        <v>0.3</v>
      </c>
      <c r="V63" s="577"/>
      <c r="W63" s="577"/>
      <c r="X63" s="577"/>
      <c r="Y63" s="577"/>
      <c r="Z63" s="1003"/>
      <c r="AA63" s="955"/>
      <c r="AB63" s="1006"/>
    </row>
    <row r="64" spans="1:40" ht="63" customHeight="1" x14ac:dyDescent="0.25">
      <c r="A64" s="998"/>
      <c r="B64" s="1001"/>
      <c r="C64" s="928"/>
      <c r="D64" s="791"/>
      <c r="E64" s="991"/>
      <c r="F64" s="991"/>
      <c r="G64" s="984"/>
      <c r="H64" s="991"/>
      <c r="I64" s="989"/>
      <c r="J64" s="990"/>
      <c r="K64" s="466">
        <v>0.3</v>
      </c>
      <c r="L64" s="160" t="s">
        <v>23</v>
      </c>
      <c r="M64" s="164">
        <v>0</v>
      </c>
      <c r="N64" s="164">
        <v>0</v>
      </c>
      <c r="O64" s="164">
        <v>0</v>
      </c>
      <c r="P64" s="164">
        <v>0</v>
      </c>
      <c r="Q64" s="135">
        <f t="shared" si="0"/>
        <v>0</v>
      </c>
      <c r="R64" s="135">
        <f t="shared" si="1"/>
        <v>0</v>
      </c>
      <c r="S64" s="135">
        <f t="shared" si="2"/>
        <v>0</v>
      </c>
      <c r="T64" s="135">
        <f t="shared" si="3"/>
        <v>0</v>
      </c>
      <c r="U64" s="361">
        <f t="shared" si="4"/>
        <v>0</v>
      </c>
      <c r="V64" s="602"/>
      <c r="W64" s="602"/>
      <c r="X64" s="602"/>
      <c r="Y64" s="602"/>
      <c r="Z64" s="1004"/>
      <c r="AA64" s="956"/>
      <c r="AB64" s="1007"/>
    </row>
    <row r="65" spans="17:25" x14ac:dyDescent="0.25">
      <c r="Q65" s="61"/>
      <c r="R65" s="61"/>
      <c r="S65" s="61"/>
      <c r="T65" s="61"/>
      <c r="U65" s="58"/>
      <c r="V65" s="48"/>
      <c r="W65" s="48"/>
      <c r="X65" s="48"/>
      <c r="Y65" s="48"/>
    </row>
    <row r="66" spans="17:25" x14ac:dyDescent="0.25">
      <c r="Q66" s="47"/>
      <c r="R66" s="47"/>
      <c r="S66" s="47"/>
      <c r="T66" s="47"/>
      <c r="U66" s="48"/>
      <c r="V66" s="48"/>
      <c r="W66" s="48"/>
      <c r="X66" s="48"/>
      <c r="Y66" s="48"/>
    </row>
    <row r="67" spans="17:25" x14ac:dyDescent="0.25">
      <c r="Q67" s="34"/>
      <c r="R67" s="34"/>
      <c r="S67" s="34"/>
      <c r="T67" s="34"/>
      <c r="U67" s="34"/>
      <c r="V67" s="34"/>
      <c r="W67" s="34"/>
      <c r="X67" s="34"/>
      <c r="Y67" s="34"/>
    </row>
    <row r="68" spans="17:25" x14ac:dyDescent="0.25">
      <c r="Q68" s="34"/>
      <c r="R68" s="34"/>
      <c r="S68" s="34"/>
      <c r="T68" s="34"/>
      <c r="U68" s="34"/>
      <c r="V68" s="34"/>
      <c r="W68" s="34"/>
      <c r="X68" s="34"/>
      <c r="Y68" s="34"/>
    </row>
    <row r="69" spans="17:25" x14ac:dyDescent="0.25">
      <c r="Q69" s="34"/>
      <c r="R69" s="34"/>
      <c r="S69" s="34"/>
      <c r="T69" s="34"/>
      <c r="U69" s="34"/>
      <c r="V69" s="34"/>
      <c r="W69" s="34"/>
      <c r="X69" s="34"/>
      <c r="Y69" s="34"/>
    </row>
    <row r="70" spans="17:25" x14ac:dyDescent="0.25">
      <c r="Q70" s="34"/>
      <c r="R70" s="34"/>
      <c r="S70" s="34"/>
      <c r="T70" s="34"/>
      <c r="U70" s="34"/>
      <c r="V70" s="34"/>
      <c r="W70" s="34"/>
      <c r="X70" s="34"/>
      <c r="Y70" s="34"/>
    </row>
    <row r="71" spans="17:25" x14ac:dyDescent="0.25">
      <c r="Q71" s="34"/>
      <c r="R71" s="34"/>
      <c r="S71" s="34"/>
      <c r="T71" s="34"/>
      <c r="U71" s="34"/>
      <c r="V71" s="34"/>
      <c r="W71" s="34"/>
      <c r="X71" s="34"/>
      <c r="Y71" s="34"/>
    </row>
    <row r="72" spans="17:25" x14ac:dyDescent="0.25">
      <c r="Q72" s="34"/>
      <c r="R72" s="34"/>
      <c r="S72" s="34"/>
      <c r="T72" s="34"/>
      <c r="U72" s="34"/>
      <c r="V72" s="34"/>
      <c r="W72" s="34"/>
      <c r="X72" s="34"/>
      <c r="Y72" s="34"/>
    </row>
    <row r="73" spans="17:25" x14ac:dyDescent="0.25">
      <c r="Q73" s="34"/>
      <c r="R73" s="34"/>
      <c r="S73" s="34"/>
      <c r="T73" s="34"/>
      <c r="U73" s="34"/>
      <c r="V73" s="34"/>
      <c r="W73" s="34"/>
      <c r="X73" s="34"/>
      <c r="Y73" s="34"/>
    </row>
    <row r="74" spans="17:25" x14ac:dyDescent="0.25">
      <c r="Q74" s="34"/>
      <c r="R74" s="34"/>
      <c r="S74" s="34"/>
      <c r="T74" s="34"/>
      <c r="U74" s="34"/>
      <c r="V74" s="34"/>
      <c r="W74" s="34"/>
      <c r="X74" s="34"/>
      <c r="Y74" s="34"/>
    </row>
    <row r="75" spans="17:25" x14ac:dyDescent="0.25">
      <c r="Q75" s="34"/>
      <c r="R75" s="34"/>
      <c r="S75" s="34"/>
      <c r="T75" s="34"/>
      <c r="U75" s="34"/>
      <c r="V75" s="34"/>
      <c r="W75" s="34"/>
      <c r="X75" s="34"/>
      <c r="Y75" s="34"/>
    </row>
    <row r="76" spans="17:25" x14ac:dyDescent="0.25">
      <c r="Q76" s="34"/>
      <c r="R76" s="34"/>
      <c r="S76" s="34"/>
      <c r="T76" s="34"/>
      <c r="U76" s="34"/>
      <c r="V76" s="34"/>
      <c r="W76" s="34"/>
      <c r="X76" s="34"/>
      <c r="Y76" s="34"/>
    </row>
    <row r="77" spans="17:25" x14ac:dyDescent="0.25">
      <c r="Q77" s="34"/>
      <c r="R77" s="34"/>
      <c r="S77" s="34"/>
      <c r="T77" s="34"/>
      <c r="U77" s="34"/>
      <c r="V77" s="34"/>
      <c r="W77" s="34"/>
      <c r="X77" s="34"/>
      <c r="Y77" s="34"/>
    </row>
    <row r="78" spans="17:25" x14ac:dyDescent="0.25">
      <c r="Q78" s="34"/>
      <c r="R78" s="34"/>
      <c r="S78" s="34"/>
      <c r="T78" s="34"/>
      <c r="U78" s="34"/>
      <c r="V78" s="34"/>
      <c r="W78" s="34"/>
      <c r="X78" s="34"/>
      <c r="Y78" s="34"/>
    </row>
    <row r="79" spans="17:25" x14ac:dyDescent="0.25">
      <c r="Q79" s="34"/>
      <c r="R79" s="34"/>
      <c r="S79" s="34"/>
      <c r="T79" s="34"/>
      <c r="U79" s="34"/>
      <c r="V79" s="34"/>
      <c r="W79" s="34"/>
      <c r="X79" s="34"/>
      <c r="Y79" s="34"/>
    </row>
    <row r="80" spans="17:25" x14ac:dyDescent="0.25">
      <c r="Q80" s="34"/>
      <c r="R80" s="34"/>
      <c r="S80" s="34"/>
      <c r="T80" s="34"/>
      <c r="U80" s="34"/>
      <c r="V80" s="34"/>
      <c r="W80" s="34"/>
      <c r="X80" s="34"/>
      <c r="Y80" s="34"/>
    </row>
    <row r="81" spans="17:25" x14ac:dyDescent="0.25">
      <c r="Q81" s="34"/>
      <c r="R81" s="34"/>
      <c r="S81" s="34"/>
      <c r="T81" s="34"/>
      <c r="U81" s="34"/>
      <c r="V81" s="34"/>
      <c r="W81" s="34"/>
      <c r="X81" s="34"/>
      <c r="Y81" s="34"/>
    </row>
    <row r="82" spans="17:25" x14ac:dyDescent="0.25">
      <c r="Q82" s="34"/>
      <c r="R82" s="34"/>
      <c r="S82" s="34"/>
      <c r="T82" s="34"/>
      <c r="U82" s="34"/>
      <c r="V82" s="34"/>
      <c r="W82" s="34"/>
      <c r="X82" s="34"/>
      <c r="Y82" s="34"/>
    </row>
    <row r="83" spans="17:25" x14ac:dyDescent="0.25">
      <c r="Q83" s="34"/>
      <c r="R83" s="34"/>
      <c r="S83" s="34"/>
      <c r="T83" s="34"/>
      <c r="U83" s="34"/>
      <c r="V83" s="34"/>
      <c r="W83" s="34"/>
      <c r="X83" s="34"/>
      <c r="Y83" s="34"/>
    </row>
    <row r="84" spans="17:25" x14ac:dyDescent="0.25">
      <c r="Q84" s="34"/>
      <c r="R84" s="34"/>
      <c r="S84" s="34"/>
      <c r="T84" s="34"/>
      <c r="U84" s="34"/>
      <c r="V84" s="34"/>
      <c r="W84" s="34"/>
      <c r="X84" s="34"/>
      <c r="Y84" s="34"/>
    </row>
    <row r="85" spans="17:25" x14ac:dyDescent="0.25">
      <c r="Q85" s="34"/>
      <c r="R85" s="34"/>
      <c r="S85" s="34"/>
      <c r="T85" s="34"/>
      <c r="U85" s="34"/>
      <c r="V85" s="34"/>
      <c r="W85" s="34"/>
      <c r="X85" s="34"/>
      <c r="Y85" s="34"/>
    </row>
    <row r="86" spans="17:25" x14ac:dyDescent="0.25">
      <c r="Q86" s="34"/>
      <c r="R86" s="34"/>
      <c r="S86" s="34"/>
      <c r="T86" s="34"/>
      <c r="U86" s="34"/>
      <c r="V86" s="34"/>
      <c r="W86" s="34"/>
      <c r="X86" s="34"/>
      <c r="Y86" s="34"/>
    </row>
    <row r="87" spans="17:25" x14ac:dyDescent="0.25">
      <c r="Q87" s="34"/>
      <c r="R87" s="34"/>
      <c r="S87" s="34"/>
      <c r="T87" s="34"/>
      <c r="U87" s="34"/>
      <c r="V87" s="34"/>
      <c r="W87" s="34"/>
      <c r="X87" s="34"/>
      <c r="Y87" s="34"/>
    </row>
    <row r="88" spans="17:25" x14ac:dyDescent="0.25">
      <c r="Q88" s="34"/>
      <c r="R88" s="34"/>
      <c r="S88" s="34"/>
      <c r="T88" s="34"/>
      <c r="U88" s="34"/>
      <c r="V88" s="34"/>
      <c r="W88" s="34"/>
      <c r="X88" s="34"/>
      <c r="Y88" s="34"/>
    </row>
    <row r="89" spans="17:25" x14ac:dyDescent="0.25">
      <c r="Q89" s="34"/>
      <c r="R89" s="34"/>
      <c r="S89" s="34"/>
      <c r="T89" s="34"/>
      <c r="U89" s="34"/>
      <c r="V89" s="34"/>
      <c r="W89" s="34"/>
      <c r="X89" s="34"/>
      <c r="Y89" s="34"/>
    </row>
    <row r="90" spans="17:25" x14ac:dyDescent="0.25">
      <c r="Q90" s="34"/>
      <c r="R90" s="34"/>
      <c r="S90" s="34"/>
      <c r="T90" s="34"/>
      <c r="U90" s="34"/>
      <c r="V90" s="34"/>
      <c r="W90" s="34"/>
      <c r="X90" s="34"/>
      <c r="Y90" s="34"/>
    </row>
    <row r="91" spans="17:25" x14ac:dyDescent="0.25">
      <c r="Q91" s="34"/>
      <c r="R91" s="34"/>
      <c r="S91" s="34"/>
      <c r="T91" s="34"/>
      <c r="U91" s="34"/>
      <c r="V91" s="34"/>
      <c r="W91" s="34"/>
      <c r="X91" s="34"/>
      <c r="Y91" s="34"/>
    </row>
    <row r="92" spans="17:25" x14ac:dyDescent="0.25">
      <c r="Q92" s="34"/>
      <c r="R92" s="34"/>
      <c r="S92" s="34"/>
      <c r="T92" s="34"/>
      <c r="U92" s="34"/>
      <c r="V92" s="34"/>
      <c r="W92" s="34"/>
      <c r="X92" s="34"/>
      <c r="Y92" s="34"/>
    </row>
    <row r="93" spans="17:25" x14ac:dyDescent="0.25">
      <c r="Q93" s="34"/>
      <c r="R93" s="34"/>
      <c r="S93" s="34"/>
      <c r="T93" s="34"/>
      <c r="U93" s="34"/>
      <c r="V93" s="34"/>
      <c r="W93" s="34"/>
      <c r="X93" s="34"/>
      <c r="Y93" s="34"/>
    </row>
    <row r="94" spans="17:25" x14ac:dyDescent="0.25">
      <c r="Q94" s="34"/>
      <c r="R94" s="34"/>
      <c r="S94" s="34"/>
      <c r="T94" s="34"/>
      <c r="U94" s="34"/>
      <c r="V94" s="34"/>
      <c r="W94" s="34"/>
      <c r="X94" s="34"/>
      <c r="Y94" s="34"/>
    </row>
    <row r="95" spans="17:25" x14ac:dyDescent="0.25">
      <c r="Q95" s="34"/>
      <c r="R95" s="34"/>
      <c r="S95" s="34"/>
      <c r="T95" s="34"/>
      <c r="U95" s="34"/>
      <c r="V95" s="34"/>
      <c r="W95" s="34"/>
      <c r="X95" s="34"/>
      <c r="Y95" s="34"/>
    </row>
    <row r="96" spans="17:25" x14ac:dyDescent="0.25">
      <c r="Q96" s="34"/>
      <c r="R96" s="34"/>
      <c r="S96" s="34"/>
      <c r="T96" s="34"/>
      <c r="U96" s="34"/>
      <c r="V96" s="34"/>
      <c r="W96" s="34"/>
      <c r="X96" s="34"/>
      <c r="Y96" s="34"/>
    </row>
    <row r="97" spans="17:25" x14ac:dyDescent="0.25">
      <c r="Q97" s="34"/>
      <c r="R97" s="34"/>
      <c r="S97" s="34"/>
      <c r="T97" s="34"/>
      <c r="U97" s="34"/>
      <c r="V97" s="34"/>
      <c r="W97" s="34"/>
      <c r="X97" s="34"/>
      <c r="Y97" s="34"/>
    </row>
    <row r="98" spans="17:25" x14ac:dyDescent="0.25">
      <c r="Q98" s="34"/>
      <c r="R98" s="34"/>
      <c r="S98" s="34"/>
      <c r="T98" s="34"/>
      <c r="U98" s="34"/>
      <c r="V98" s="34"/>
      <c r="W98" s="34"/>
      <c r="X98" s="34"/>
      <c r="Y98" s="34"/>
    </row>
    <row r="99" spans="17:25" x14ac:dyDescent="0.25">
      <c r="Q99" s="34"/>
      <c r="R99" s="34"/>
      <c r="S99" s="34"/>
      <c r="T99" s="34"/>
      <c r="U99" s="34"/>
      <c r="V99" s="34"/>
      <c r="W99" s="34"/>
      <c r="X99" s="34"/>
      <c r="Y99" s="34"/>
    </row>
    <row r="100" spans="17:25" x14ac:dyDescent="0.25">
      <c r="Q100" s="34"/>
      <c r="R100" s="34"/>
      <c r="S100" s="34"/>
      <c r="T100" s="34"/>
      <c r="U100" s="34"/>
      <c r="V100" s="34"/>
      <c r="W100" s="34"/>
      <c r="X100" s="34"/>
      <c r="Y100" s="34"/>
    </row>
    <row r="101" spans="17:25" x14ac:dyDescent="0.25">
      <c r="Q101" s="34"/>
      <c r="R101" s="34"/>
      <c r="S101" s="34"/>
      <c r="T101" s="34"/>
      <c r="U101" s="34"/>
      <c r="V101" s="34"/>
      <c r="W101" s="34"/>
      <c r="X101" s="34"/>
      <c r="Y101" s="34"/>
    </row>
    <row r="102" spans="17:25" x14ac:dyDescent="0.25">
      <c r="Q102" s="34"/>
      <c r="R102" s="34"/>
      <c r="S102" s="34"/>
      <c r="T102" s="34"/>
      <c r="U102" s="34"/>
      <c r="V102" s="34"/>
      <c r="W102" s="34"/>
      <c r="X102" s="34"/>
      <c r="Y102" s="34"/>
    </row>
    <row r="103" spans="17:25" x14ac:dyDescent="0.25">
      <c r="Q103" s="34"/>
      <c r="R103" s="34"/>
      <c r="S103" s="34"/>
      <c r="T103" s="34"/>
      <c r="U103" s="34"/>
      <c r="V103" s="34"/>
      <c r="W103" s="34"/>
      <c r="X103" s="34"/>
      <c r="Y103" s="34"/>
    </row>
    <row r="104" spans="17:25" x14ac:dyDescent="0.25">
      <c r="Q104" s="34"/>
      <c r="R104" s="34"/>
      <c r="S104" s="34"/>
      <c r="T104" s="34"/>
      <c r="U104" s="34"/>
      <c r="V104" s="34"/>
      <c r="W104" s="34"/>
      <c r="X104" s="34"/>
      <c r="Y104" s="34"/>
    </row>
    <row r="105" spans="17:25" x14ac:dyDescent="0.25">
      <c r="Q105" s="34"/>
      <c r="R105" s="34"/>
      <c r="S105" s="34"/>
      <c r="T105" s="34"/>
      <c r="U105" s="34"/>
      <c r="V105" s="34"/>
      <c r="W105" s="34"/>
      <c r="X105" s="34"/>
      <c r="Y105" s="34"/>
    </row>
    <row r="106" spans="17:25" x14ac:dyDescent="0.25">
      <c r="Q106" s="34"/>
      <c r="R106" s="34"/>
      <c r="S106" s="34"/>
      <c r="T106" s="34"/>
      <c r="U106" s="34"/>
      <c r="V106" s="34"/>
      <c r="W106" s="34"/>
      <c r="X106" s="34"/>
      <c r="Y106" s="34"/>
    </row>
    <row r="107" spans="17:25" x14ac:dyDescent="0.25">
      <c r="Q107" s="34"/>
      <c r="R107" s="34"/>
      <c r="S107" s="34"/>
      <c r="T107" s="34"/>
      <c r="U107" s="34"/>
      <c r="V107" s="34"/>
      <c r="W107" s="34"/>
      <c r="X107" s="34"/>
      <c r="Y107" s="34"/>
    </row>
    <row r="108" spans="17:25" x14ac:dyDescent="0.25">
      <c r="Q108" s="34"/>
      <c r="R108" s="34"/>
      <c r="S108" s="34"/>
      <c r="T108" s="34"/>
      <c r="U108" s="34"/>
      <c r="V108" s="34"/>
      <c r="W108" s="34"/>
      <c r="X108" s="34"/>
      <c r="Y108" s="34"/>
    </row>
    <row r="109" spans="17:25" x14ac:dyDescent="0.25">
      <c r="Q109" s="34"/>
      <c r="R109" s="34"/>
      <c r="S109" s="34"/>
      <c r="T109" s="34"/>
      <c r="U109" s="34"/>
      <c r="V109" s="34"/>
      <c r="W109" s="34"/>
      <c r="X109" s="34"/>
      <c r="Y109" s="34"/>
    </row>
    <row r="110" spans="17:25" x14ac:dyDescent="0.25">
      <c r="Q110" s="34"/>
      <c r="R110" s="34"/>
      <c r="S110" s="34"/>
      <c r="T110" s="34"/>
      <c r="U110" s="34"/>
      <c r="V110" s="34"/>
      <c r="W110" s="34"/>
      <c r="X110" s="34"/>
      <c r="Y110" s="34"/>
    </row>
    <row r="111" spans="17:25" x14ac:dyDescent="0.25">
      <c r="Q111" s="34"/>
      <c r="R111" s="34"/>
      <c r="S111" s="34"/>
      <c r="T111" s="34"/>
      <c r="U111" s="34"/>
      <c r="V111" s="34"/>
      <c r="W111" s="34"/>
      <c r="X111" s="34"/>
      <c r="Y111" s="34"/>
    </row>
    <row r="112" spans="17:25" x14ac:dyDescent="0.25">
      <c r="Q112" s="34"/>
      <c r="R112" s="34"/>
      <c r="S112" s="34"/>
      <c r="T112" s="34"/>
      <c r="U112" s="34"/>
      <c r="V112" s="34"/>
      <c r="W112" s="34"/>
      <c r="X112" s="34"/>
      <c r="Y112" s="34"/>
    </row>
    <row r="113" spans="17:25" x14ac:dyDescent="0.25">
      <c r="Q113" s="34"/>
      <c r="R113" s="34"/>
      <c r="S113" s="34"/>
      <c r="T113" s="34"/>
      <c r="U113" s="34"/>
      <c r="V113" s="34"/>
      <c r="W113" s="34"/>
      <c r="X113" s="34"/>
      <c r="Y113" s="34"/>
    </row>
    <row r="114" spans="17:25" x14ac:dyDescent="0.25">
      <c r="Q114" s="34"/>
      <c r="R114" s="34"/>
      <c r="S114" s="34"/>
      <c r="T114" s="34"/>
      <c r="U114" s="34"/>
      <c r="V114" s="34"/>
      <c r="W114" s="34"/>
      <c r="X114" s="34"/>
      <c r="Y114" s="34"/>
    </row>
    <row r="115" spans="17:25" x14ac:dyDescent="0.25">
      <c r="Q115" s="34"/>
      <c r="R115" s="34"/>
      <c r="S115" s="34"/>
      <c r="T115" s="34"/>
      <c r="U115" s="34"/>
      <c r="V115" s="34"/>
      <c r="W115" s="34"/>
      <c r="X115" s="34"/>
      <c r="Y115" s="34"/>
    </row>
    <row r="116" spans="17:25" x14ac:dyDescent="0.25">
      <c r="Q116" s="34"/>
      <c r="R116" s="34"/>
      <c r="S116" s="34"/>
      <c r="T116" s="34"/>
      <c r="U116" s="34"/>
      <c r="V116" s="34"/>
      <c r="W116" s="34"/>
      <c r="X116" s="34"/>
      <c r="Y116" s="34"/>
    </row>
    <row r="117" spans="17:25" x14ac:dyDescent="0.25">
      <c r="Q117" s="34"/>
      <c r="R117" s="34"/>
      <c r="S117" s="34"/>
      <c r="T117" s="34"/>
      <c r="U117" s="34"/>
      <c r="V117" s="34"/>
      <c r="W117" s="34"/>
      <c r="X117" s="34"/>
      <c r="Y117" s="34"/>
    </row>
    <row r="118" spans="17:25" x14ac:dyDescent="0.25">
      <c r="Q118" s="34"/>
      <c r="R118" s="34"/>
      <c r="S118" s="34"/>
      <c r="T118" s="34"/>
      <c r="U118" s="34"/>
      <c r="V118" s="34"/>
      <c r="W118" s="34"/>
      <c r="X118" s="34"/>
      <c r="Y118" s="34"/>
    </row>
    <row r="119" spans="17:25" x14ac:dyDescent="0.25">
      <c r="Q119" s="34"/>
      <c r="R119" s="34"/>
      <c r="S119" s="34"/>
      <c r="T119" s="34"/>
      <c r="U119" s="34"/>
      <c r="V119" s="34"/>
      <c r="W119" s="34"/>
      <c r="X119" s="34"/>
      <c r="Y119" s="34"/>
    </row>
    <row r="120" spans="17:25" x14ac:dyDescent="0.25">
      <c r="Q120" s="34"/>
      <c r="R120" s="34"/>
      <c r="S120" s="34"/>
      <c r="T120" s="34"/>
      <c r="U120" s="34"/>
      <c r="V120" s="34"/>
      <c r="W120" s="34"/>
      <c r="X120" s="34"/>
      <c r="Y120" s="34"/>
    </row>
    <row r="121" spans="17:25" x14ac:dyDescent="0.25">
      <c r="Q121" s="34"/>
      <c r="R121" s="34"/>
      <c r="S121" s="34"/>
      <c r="T121" s="34"/>
      <c r="U121" s="34"/>
      <c r="V121" s="34"/>
      <c r="W121" s="34"/>
      <c r="X121" s="34"/>
      <c r="Y121" s="34"/>
    </row>
    <row r="122" spans="17:25" x14ac:dyDescent="0.25">
      <c r="Q122" s="34"/>
      <c r="R122" s="34"/>
      <c r="S122" s="34"/>
      <c r="T122" s="34"/>
      <c r="U122" s="34"/>
      <c r="V122" s="34"/>
      <c r="W122" s="34"/>
      <c r="X122" s="34"/>
      <c r="Y122" s="34"/>
    </row>
    <row r="123" spans="17:25" x14ac:dyDescent="0.25">
      <c r="Q123" s="34"/>
      <c r="R123" s="34"/>
      <c r="S123" s="34"/>
      <c r="T123" s="34"/>
      <c r="U123" s="34"/>
      <c r="V123" s="34"/>
      <c r="W123" s="34"/>
      <c r="X123" s="34"/>
      <c r="Y123" s="34"/>
    </row>
    <row r="124" spans="17:25" x14ac:dyDescent="0.25">
      <c r="Q124" s="34"/>
      <c r="R124" s="34"/>
      <c r="S124" s="34"/>
      <c r="T124" s="34"/>
      <c r="U124" s="34"/>
      <c r="V124" s="34"/>
      <c r="W124" s="34"/>
      <c r="X124" s="34"/>
      <c r="Y124" s="34"/>
    </row>
    <row r="125" spans="17:25" x14ac:dyDescent="0.25">
      <c r="Q125" s="34"/>
      <c r="R125" s="34"/>
      <c r="S125" s="34"/>
      <c r="T125" s="34"/>
      <c r="U125" s="34"/>
      <c r="V125" s="34"/>
      <c r="W125" s="34"/>
      <c r="X125" s="34"/>
      <c r="Y125" s="34"/>
    </row>
    <row r="126" spans="17:25" x14ac:dyDescent="0.25">
      <c r="Q126" s="34"/>
      <c r="R126" s="34"/>
      <c r="S126" s="34"/>
      <c r="T126" s="34"/>
      <c r="U126" s="34"/>
      <c r="V126" s="34"/>
      <c r="W126" s="34"/>
      <c r="X126" s="34"/>
      <c r="Y126" s="34"/>
    </row>
    <row r="127" spans="17:25" x14ac:dyDescent="0.25">
      <c r="Q127" s="34"/>
      <c r="R127" s="34"/>
      <c r="S127" s="34"/>
      <c r="T127" s="34"/>
      <c r="U127" s="34"/>
      <c r="V127" s="34"/>
      <c r="W127" s="34"/>
      <c r="X127" s="34"/>
      <c r="Y127" s="34"/>
    </row>
    <row r="128" spans="17:25" x14ac:dyDescent="0.25">
      <c r="Q128" s="34"/>
      <c r="R128" s="34"/>
      <c r="S128" s="34"/>
      <c r="T128" s="34"/>
      <c r="U128" s="34"/>
      <c r="V128" s="34"/>
      <c r="W128" s="34"/>
      <c r="X128" s="34"/>
      <c r="Y128" s="34"/>
    </row>
    <row r="129" spans="17:25" x14ac:dyDescent="0.25">
      <c r="Q129" s="34"/>
      <c r="R129" s="34"/>
      <c r="S129" s="34"/>
      <c r="T129" s="34"/>
      <c r="U129" s="34"/>
      <c r="V129" s="34"/>
      <c r="W129" s="34"/>
      <c r="X129" s="34"/>
      <c r="Y129" s="34"/>
    </row>
    <row r="130" spans="17:25" x14ac:dyDescent="0.25">
      <c r="Q130" s="34"/>
      <c r="R130" s="34"/>
      <c r="S130" s="34"/>
      <c r="T130" s="34"/>
      <c r="U130" s="34"/>
      <c r="V130" s="34"/>
      <c r="W130" s="34"/>
      <c r="X130" s="34"/>
      <c r="Y130" s="34"/>
    </row>
    <row r="131" spans="17:25" x14ac:dyDescent="0.25">
      <c r="Q131" s="34"/>
      <c r="R131" s="34"/>
      <c r="S131" s="34"/>
      <c r="T131" s="34"/>
      <c r="U131" s="34"/>
      <c r="V131" s="34"/>
      <c r="W131" s="34"/>
      <c r="X131" s="34"/>
      <c r="Y131" s="34"/>
    </row>
    <row r="132" spans="17:25" x14ac:dyDescent="0.25">
      <c r="Q132" s="34"/>
      <c r="R132" s="34"/>
      <c r="S132" s="34"/>
      <c r="T132" s="34"/>
      <c r="U132" s="34"/>
      <c r="V132" s="34"/>
      <c r="W132" s="34"/>
      <c r="X132" s="34"/>
      <c r="Y132" s="34"/>
    </row>
    <row r="133" spans="17:25" x14ac:dyDescent="0.25">
      <c r="Q133" s="34"/>
      <c r="R133" s="34"/>
      <c r="S133" s="34"/>
      <c r="T133" s="34"/>
      <c r="U133" s="34"/>
      <c r="V133" s="34"/>
      <c r="W133" s="34"/>
      <c r="X133" s="34"/>
      <c r="Y133" s="34"/>
    </row>
    <row r="134" spans="17:25" x14ac:dyDescent="0.25">
      <c r="Q134" s="34"/>
      <c r="R134" s="34"/>
      <c r="S134" s="34"/>
      <c r="T134" s="34"/>
      <c r="U134" s="34"/>
      <c r="V134" s="34"/>
      <c r="W134" s="34"/>
      <c r="X134" s="34"/>
      <c r="Y134" s="34"/>
    </row>
    <row r="135" spans="17:25" x14ac:dyDescent="0.25">
      <c r="Q135" s="34"/>
      <c r="R135" s="34"/>
      <c r="S135" s="34"/>
      <c r="T135" s="34"/>
      <c r="U135" s="34"/>
      <c r="V135" s="34"/>
      <c r="W135" s="34"/>
      <c r="X135" s="34"/>
      <c r="Y135" s="34"/>
    </row>
    <row r="136" spans="17:25" x14ac:dyDescent="0.25">
      <c r="Q136" s="34"/>
      <c r="R136" s="34"/>
      <c r="S136" s="34"/>
      <c r="T136" s="34"/>
      <c r="U136" s="34"/>
      <c r="V136" s="34"/>
      <c r="W136" s="34"/>
      <c r="X136" s="34"/>
      <c r="Y136" s="34"/>
    </row>
    <row r="137" spans="17:25" x14ac:dyDescent="0.25">
      <c r="Q137" s="34"/>
      <c r="R137" s="34"/>
      <c r="S137" s="34"/>
      <c r="T137" s="34"/>
      <c r="U137" s="34"/>
      <c r="V137" s="34"/>
      <c r="W137" s="34"/>
      <c r="X137" s="34"/>
      <c r="Y137" s="34"/>
    </row>
    <row r="138" spans="17:25" x14ac:dyDescent="0.25">
      <c r="Q138" s="34"/>
      <c r="R138" s="34"/>
      <c r="S138" s="34"/>
      <c r="T138" s="34"/>
      <c r="U138" s="34"/>
      <c r="V138" s="34"/>
      <c r="W138" s="34"/>
      <c r="X138" s="34"/>
      <c r="Y138" s="34"/>
    </row>
    <row r="139" spans="17:25" x14ac:dyDescent="0.25">
      <c r="Q139" s="34"/>
      <c r="R139" s="34"/>
      <c r="S139" s="34"/>
      <c r="T139" s="34"/>
      <c r="U139" s="34"/>
      <c r="V139" s="34"/>
      <c r="W139" s="34"/>
      <c r="X139" s="34"/>
      <c r="Y139" s="34"/>
    </row>
    <row r="140" spans="17:25" x14ac:dyDescent="0.25">
      <c r="Q140" s="34"/>
      <c r="R140" s="34"/>
      <c r="S140" s="34"/>
      <c r="T140" s="34"/>
      <c r="U140" s="34"/>
      <c r="V140" s="34"/>
      <c r="W140" s="34"/>
      <c r="X140" s="34"/>
      <c r="Y140" s="34"/>
    </row>
    <row r="141" spans="17:25" x14ac:dyDescent="0.25">
      <c r="Q141" s="34"/>
      <c r="R141" s="34"/>
      <c r="S141" s="34"/>
      <c r="T141" s="34"/>
      <c r="U141" s="34"/>
      <c r="V141" s="34"/>
      <c r="W141" s="34"/>
      <c r="X141" s="34"/>
      <c r="Y141" s="34"/>
    </row>
    <row r="142" spans="17:25" x14ac:dyDescent="0.25">
      <c r="Q142" s="34"/>
      <c r="R142" s="34"/>
      <c r="S142" s="34"/>
      <c r="T142" s="34"/>
      <c r="U142" s="34"/>
      <c r="V142" s="34"/>
      <c r="W142" s="34"/>
      <c r="X142" s="34"/>
      <c r="Y142" s="34"/>
    </row>
    <row r="143" spans="17:25" x14ac:dyDescent="0.25">
      <c r="Q143" s="34"/>
      <c r="R143" s="34"/>
      <c r="S143" s="34"/>
      <c r="T143" s="34"/>
      <c r="U143" s="34"/>
      <c r="V143" s="34"/>
      <c r="W143" s="34"/>
      <c r="X143" s="34"/>
      <c r="Y143" s="34"/>
    </row>
    <row r="144" spans="17:25" x14ac:dyDescent="0.25">
      <c r="Q144" s="34"/>
      <c r="R144" s="34"/>
      <c r="S144" s="34"/>
      <c r="T144" s="34"/>
      <c r="U144" s="34"/>
      <c r="V144" s="34"/>
      <c r="W144" s="34"/>
      <c r="X144" s="34"/>
      <c r="Y144" s="34"/>
    </row>
    <row r="145" spans="17:25" x14ac:dyDescent="0.25">
      <c r="Q145" s="34"/>
      <c r="R145" s="34"/>
      <c r="S145" s="34"/>
      <c r="T145" s="34"/>
      <c r="U145" s="34"/>
      <c r="V145" s="34"/>
      <c r="W145" s="34"/>
      <c r="X145" s="34"/>
      <c r="Y145" s="34"/>
    </row>
    <row r="146" spans="17:25" x14ac:dyDescent="0.25">
      <c r="Q146" s="34"/>
      <c r="R146" s="34"/>
      <c r="S146" s="34"/>
      <c r="T146" s="34"/>
      <c r="U146" s="34"/>
      <c r="V146" s="34"/>
      <c r="W146" s="34"/>
      <c r="X146" s="34"/>
      <c r="Y146" s="34"/>
    </row>
    <row r="147" spans="17:25" x14ac:dyDescent="0.25">
      <c r="Q147" s="34"/>
      <c r="R147" s="34"/>
      <c r="S147" s="34"/>
      <c r="T147" s="34"/>
      <c r="U147" s="34"/>
      <c r="V147" s="34"/>
      <c r="W147" s="34"/>
      <c r="X147" s="34"/>
      <c r="Y147" s="34"/>
    </row>
    <row r="148" spans="17:25" x14ac:dyDescent="0.25">
      <c r="Q148" s="34"/>
      <c r="R148" s="34"/>
      <c r="S148" s="34"/>
      <c r="T148" s="34"/>
      <c r="U148" s="34"/>
      <c r="V148" s="34"/>
      <c r="W148" s="34"/>
      <c r="X148" s="34"/>
      <c r="Y148" s="34"/>
    </row>
    <row r="149" spans="17:25" x14ac:dyDescent="0.25">
      <c r="Q149" s="34"/>
      <c r="R149" s="34"/>
      <c r="S149" s="34"/>
      <c r="T149" s="34"/>
      <c r="U149" s="34"/>
      <c r="V149" s="34"/>
      <c r="W149" s="34"/>
      <c r="X149" s="34"/>
      <c r="Y149" s="34"/>
    </row>
    <row r="150" spans="17:25" x14ac:dyDescent="0.25">
      <c r="Q150" s="34"/>
      <c r="R150" s="34"/>
      <c r="S150" s="34"/>
      <c r="T150" s="34"/>
      <c r="U150" s="34"/>
      <c r="V150" s="34"/>
      <c r="W150" s="34"/>
      <c r="X150" s="34"/>
      <c r="Y150" s="34"/>
    </row>
  </sheetData>
  <mergeCells count="197">
    <mergeCell ref="AA39:AA44"/>
    <mergeCell ref="A3:A64"/>
    <mergeCell ref="B3:B64"/>
    <mergeCell ref="Z25:Z28"/>
    <mergeCell ref="AA25:AA28"/>
    <mergeCell ref="AB3:AB64"/>
    <mergeCell ref="E59:E64"/>
    <mergeCell ref="F59:F64"/>
    <mergeCell ref="H59:H64"/>
    <mergeCell ref="Z51:Z64"/>
    <mergeCell ref="AA59:AA64"/>
    <mergeCell ref="AA57:AA58"/>
    <mergeCell ref="J51:J52"/>
    <mergeCell ref="AA55:AA56"/>
    <mergeCell ref="Z45:Z48"/>
    <mergeCell ref="AA45:AA48"/>
    <mergeCell ref="AA51:AA54"/>
    <mergeCell ref="Z49:Z50"/>
    <mergeCell ref="AA49:AA50"/>
    <mergeCell ref="Y51:Y54"/>
    <mergeCell ref="Y49:Y50"/>
    <mergeCell ref="Y45:Y48"/>
    <mergeCell ref="G59:G62"/>
    <mergeCell ref="D55:D58"/>
    <mergeCell ref="E55:E58"/>
    <mergeCell ref="F55:F58"/>
    <mergeCell ref="G55:G58"/>
    <mergeCell ref="H55:H58"/>
    <mergeCell ref="I55:I58"/>
    <mergeCell ref="J57:J58"/>
    <mergeCell ref="D59:D62"/>
    <mergeCell ref="J59:J60"/>
    <mergeCell ref="I59:I60"/>
    <mergeCell ref="I61:I62"/>
    <mergeCell ref="J61:J62"/>
    <mergeCell ref="J49:J50"/>
    <mergeCell ref="J45:J46"/>
    <mergeCell ref="X51:X54"/>
    <mergeCell ref="C45:C58"/>
    <mergeCell ref="D45:D48"/>
    <mergeCell ref="E45:E48"/>
    <mergeCell ref="D49:D50"/>
    <mergeCell ref="E49:E50"/>
    <mergeCell ref="J47:J48"/>
    <mergeCell ref="C59:C64"/>
    <mergeCell ref="X45:X48"/>
    <mergeCell ref="H49:H50"/>
    <mergeCell ref="D51:D54"/>
    <mergeCell ref="E51:E54"/>
    <mergeCell ref="F51:F54"/>
    <mergeCell ref="G51:G54"/>
    <mergeCell ref="H51:H54"/>
    <mergeCell ref="I51:I54"/>
    <mergeCell ref="J55:J56"/>
    <mergeCell ref="D63:D64"/>
    <mergeCell ref="G63:G64"/>
    <mergeCell ref="I63:I64"/>
    <mergeCell ref="J63:J64"/>
    <mergeCell ref="W39:W44"/>
    <mergeCell ref="X39:X44"/>
    <mergeCell ref="Y39:Y44"/>
    <mergeCell ref="F39:F44"/>
    <mergeCell ref="G39:G44"/>
    <mergeCell ref="H39:H44"/>
    <mergeCell ref="J53:J54"/>
    <mergeCell ref="V49:V50"/>
    <mergeCell ref="V51:V54"/>
    <mergeCell ref="F49:F50"/>
    <mergeCell ref="G49:G50"/>
    <mergeCell ref="I49:I50"/>
    <mergeCell ref="I45:I48"/>
    <mergeCell ref="F45:F48"/>
    <mergeCell ref="G45:G48"/>
    <mergeCell ref="H45:H48"/>
    <mergeCell ref="I39:I44"/>
    <mergeCell ref="J39:J40"/>
    <mergeCell ref="V39:V44"/>
    <mergeCell ref="W49:W50"/>
    <mergeCell ref="X49:X50"/>
    <mergeCell ref="W45:W48"/>
    <mergeCell ref="V45:V48"/>
    <mergeCell ref="W51:W54"/>
    <mergeCell ref="D35:D44"/>
    <mergeCell ref="E35:E38"/>
    <mergeCell ref="F35:F38"/>
    <mergeCell ref="H35:H38"/>
    <mergeCell ref="I35:I38"/>
    <mergeCell ref="C25:C44"/>
    <mergeCell ref="E39:E44"/>
    <mergeCell ref="D31:D34"/>
    <mergeCell ref="E31:E34"/>
    <mergeCell ref="D25:D30"/>
    <mergeCell ref="E25:E30"/>
    <mergeCell ref="F25:F30"/>
    <mergeCell ref="G25:G30"/>
    <mergeCell ref="H25:H30"/>
    <mergeCell ref="I31:I34"/>
    <mergeCell ref="F31:F34"/>
    <mergeCell ref="G31:G34"/>
    <mergeCell ref="H31:H34"/>
    <mergeCell ref="I25:I30"/>
    <mergeCell ref="G35:G38"/>
    <mergeCell ref="W25:W30"/>
    <mergeCell ref="Z39:Z44"/>
    <mergeCell ref="J41:J42"/>
    <mergeCell ref="J43:J44"/>
    <mergeCell ref="J29:J30"/>
    <mergeCell ref="Z29:Z34"/>
    <mergeCell ref="AA29:AA30"/>
    <mergeCell ref="X25:X30"/>
    <mergeCell ref="Y25:Y30"/>
    <mergeCell ref="W35:W38"/>
    <mergeCell ref="X35:X38"/>
    <mergeCell ref="Y35:Y38"/>
    <mergeCell ref="AA35:AA38"/>
    <mergeCell ref="J35:J36"/>
    <mergeCell ref="J37:J38"/>
    <mergeCell ref="AA31:AA34"/>
    <mergeCell ref="J33:J34"/>
    <mergeCell ref="V35:V38"/>
    <mergeCell ref="Z35:Z38"/>
    <mergeCell ref="J31:J32"/>
    <mergeCell ref="V31:V34"/>
    <mergeCell ref="W31:W34"/>
    <mergeCell ref="X31:X34"/>
    <mergeCell ref="Y31:Y34"/>
    <mergeCell ref="J27:J28"/>
    <mergeCell ref="J25:J26"/>
    <mergeCell ref="V25:V30"/>
    <mergeCell ref="D21:D24"/>
    <mergeCell ref="E21:E24"/>
    <mergeCell ref="F21:F24"/>
    <mergeCell ref="G21:G24"/>
    <mergeCell ref="H21:H24"/>
    <mergeCell ref="I21:I24"/>
    <mergeCell ref="I15:I20"/>
    <mergeCell ref="J15:J16"/>
    <mergeCell ref="V15:V20"/>
    <mergeCell ref="D15:D20"/>
    <mergeCell ref="E15:E20"/>
    <mergeCell ref="F15:F20"/>
    <mergeCell ref="G15:G20"/>
    <mergeCell ref="H15:H20"/>
    <mergeCell ref="J21:J22"/>
    <mergeCell ref="V21:V24"/>
    <mergeCell ref="J23:J24"/>
    <mergeCell ref="Y3:Y8"/>
    <mergeCell ref="Z3:Z8"/>
    <mergeCell ref="AA3:AA8"/>
    <mergeCell ref="W15:W20"/>
    <mergeCell ref="X15:X20"/>
    <mergeCell ref="Y15:Y20"/>
    <mergeCell ref="J17:J18"/>
    <mergeCell ref="J19:J20"/>
    <mergeCell ref="Y9:Y14"/>
    <mergeCell ref="Z9:Z24"/>
    <mergeCell ref="J11:J12"/>
    <mergeCell ref="J13:J14"/>
    <mergeCell ref="W21:W24"/>
    <mergeCell ref="X21:X24"/>
    <mergeCell ref="Y21:Y24"/>
    <mergeCell ref="AA9:AA14"/>
    <mergeCell ref="AA15:AA24"/>
    <mergeCell ref="J3:J4"/>
    <mergeCell ref="V3:V8"/>
    <mergeCell ref="W3:W8"/>
    <mergeCell ref="X3:X8"/>
    <mergeCell ref="D9:D14"/>
    <mergeCell ref="E9:E14"/>
    <mergeCell ref="F9:F14"/>
    <mergeCell ref="G9:G14"/>
    <mergeCell ref="H9:H14"/>
    <mergeCell ref="I9:I14"/>
    <mergeCell ref="V55:V58"/>
    <mergeCell ref="W55:W58"/>
    <mergeCell ref="X55:X58"/>
    <mergeCell ref="Y55:Y58"/>
    <mergeCell ref="V59:V64"/>
    <mergeCell ref="W59:W64"/>
    <mergeCell ref="X59:X64"/>
    <mergeCell ref="Y59:Y64"/>
    <mergeCell ref="B1:C1"/>
    <mergeCell ref="E1:AB1"/>
    <mergeCell ref="K2:L2"/>
    <mergeCell ref="C3:C24"/>
    <mergeCell ref="D3:D8"/>
    <mergeCell ref="E3:E8"/>
    <mergeCell ref="F3:F8"/>
    <mergeCell ref="G3:G8"/>
    <mergeCell ref="J5:J6"/>
    <mergeCell ref="J7:J8"/>
    <mergeCell ref="J9:J10"/>
    <mergeCell ref="V9:V14"/>
    <mergeCell ref="W9:W14"/>
    <mergeCell ref="X9:X14"/>
    <mergeCell ref="H3:H8"/>
    <mergeCell ref="I3:I8"/>
  </mergeCells>
  <printOptions horizontalCentered="1" verticalCentered="1"/>
  <pageMargins left="0.39370078740157483" right="0.39370078740157483" top="0.74803149606299213" bottom="0.74803149606299213"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84CF-1F37-4CA6-BEC1-6F5D8DFE0560}">
  <sheetPr>
    <tabColor theme="0"/>
  </sheetPr>
  <dimension ref="A1:BF188"/>
  <sheetViews>
    <sheetView topLeftCell="B1" zoomScale="70" zoomScaleNormal="70" zoomScaleSheetLayoutView="80" workbookViewId="0">
      <pane xSplit="5" ySplit="2" topLeftCell="L39" activePane="bottomRight" state="frozen"/>
      <selection activeCell="B1" sqref="B1"/>
      <selection pane="topRight" activeCell="G1" sqref="G1"/>
      <selection pane="bottomLeft" activeCell="B3" sqref="B3"/>
      <selection pane="bottomRight" activeCell="V47" sqref="V47:Y50"/>
    </sheetView>
  </sheetViews>
  <sheetFormatPr baseColWidth="10" defaultColWidth="8.42578125" defaultRowHeight="15.75" customHeight="1" outlineLevelCol="1" x14ac:dyDescent="0.2"/>
  <cols>
    <col min="1" max="1" width="19.7109375" style="7" hidden="1" customWidth="1"/>
    <col min="2" max="2" width="17.140625" style="8" customWidth="1" outlineLevel="1"/>
    <col min="3" max="3" width="18.7109375" style="8" customWidth="1" outlineLevel="1"/>
    <col min="4" max="4" width="30.85546875" style="8" customWidth="1" outlineLevel="1"/>
    <col min="5" max="5" width="30.28515625" style="9" customWidth="1"/>
    <col min="6" max="6" width="10" style="9" customWidth="1"/>
    <col min="7" max="7" width="28.5703125" style="9" customWidth="1"/>
    <col min="8" max="8" width="19.7109375" style="148" customWidth="1"/>
    <col min="9" max="9" width="12.28515625" style="148" customWidth="1"/>
    <col min="10" max="10" width="39.85546875" style="149" customWidth="1"/>
    <col min="11" max="11" width="11.28515625" style="150" customWidth="1"/>
    <col min="12" max="12" width="8.5703125" style="150" customWidth="1"/>
    <col min="13" max="13" width="10.7109375" style="9" customWidth="1"/>
    <col min="14" max="14" width="13.42578125" style="8" customWidth="1"/>
    <col min="15" max="15" width="12" style="8" customWidth="1"/>
    <col min="16" max="16" width="12.28515625" style="8" customWidth="1"/>
    <col min="17" max="17" width="12.42578125" style="8" customWidth="1"/>
    <col min="18" max="18" width="10" style="8" customWidth="1"/>
    <col min="19" max="19" width="10.28515625" style="8" bestFit="1" customWidth="1"/>
    <col min="20" max="21" width="10" style="8" customWidth="1"/>
    <col min="22" max="22" width="12.7109375" style="8" customWidth="1"/>
    <col min="23" max="26" width="10" style="8" customWidth="1"/>
    <col min="27" max="27" width="44.85546875" style="13" customWidth="1"/>
    <col min="28" max="28" width="14.42578125" style="13" customWidth="1"/>
    <col min="29" max="29" width="12.28515625" style="13" customWidth="1"/>
    <col min="30" max="58" width="8.42578125" style="13"/>
    <col min="59" max="16384" width="8.42578125" style="7"/>
  </cols>
  <sheetData>
    <row r="1" spans="1:58" s="141" customFormat="1" ht="39" customHeight="1" x14ac:dyDescent="0.25">
      <c r="A1" s="118" t="s">
        <v>0</v>
      </c>
      <c r="B1" s="844" t="s">
        <v>1</v>
      </c>
      <c r="C1" s="844"/>
      <c r="D1" s="118" t="s">
        <v>24</v>
      </c>
      <c r="E1" s="1027">
        <v>2025</v>
      </c>
      <c r="F1" s="1028"/>
      <c r="G1" s="1028"/>
      <c r="H1" s="1028"/>
      <c r="I1" s="1028"/>
      <c r="J1" s="1028"/>
      <c r="K1" s="1028"/>
      <c r="L1" s="1028"/>
      <c r="M1" s="1028"/>
      <c r="N1" s="1028"/>
      <c r="O1" s="1028"/>
      <c r="P1" s="1028"/>
      <c r="Q1" s="1028"/>
      <c r="R1" s="1028"/>
      <c r="S1" s="1028"/>
      <c r="T1" s="1028"/>
      <c r="U1" s="1028"/>
      <c r="V1" s="1028"/>
      <c r="W1" s="1028"/>
      <c r="X1" s="1028"/>
      <c r="Y1" s="1028"/>
      <c r="Z1" s="1028"/>
      <c r="AA1" s="1028"/>
      <c r="AB1" s="1028"/>
      <c r="AC1" s="1028"/>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row>
    <row r="2" spans="1:58" ht="39" customHeight="1" x14ac:dyDescent="0.2">
      <c r="A2" s="142" t="s">
        <v>2</v>
      </c>
      <c r="B2" s="143" t="s">
        <v>3</v>
      </c>
      <c r="C2" s="143" t="s">
        <v>70</v>
      </c>
      <c r="D2" s="122" t="s">
        <v>4</v>
      </c>
      <c r="E2" s="144" t="s">
        <v>415</v>
      </c>
      <c r="F2" s="123" t="s">
        <v>71</v>
      </c>
      <c r="G2" s="144" t="s">
        <v>6</v>
      </c>
      <c r="H2" s="144" t="s">
        <v>7</v>
      </c>
      <c r="I2" s="144" t="s">
        <v>8</v>
      </c>
      <c r="J2" s="144" t="s">
        <v>9</v>
      </c>
      <c r="K2" s="1029" t="s">
        <v>10</v>
      </c>
      <c r="L2" s="1030"/>
      <c r="M2" s="126">
        <v>45717</v>
      </c>
      <c r="N2" s="126">
        <v>45809</v>
      </c>
      <c r="O2" s="126">
        <v>45901</v>
      </c>
      <c r="P2" s="126">
        <v>45992</v>
      </c>
      <c r="Q2" s="44" t="s">
        <v>11</v>
      </c>
      <c r="R2" s="44" t="s">
        <v>12</v>
      </c>
      <c r="S2" s="44" t="s">
        <v>13</v>
      </c>
      <c r="T2" s="44" t="s">
        <v>14</v>
      </c>
      <c r="U2" s="44" t="s">
        <v>15</v>
      </c>
      <c r="V2" s="44" t="s">
        <v>16</v>
      </c>
      <c r="W2" s="44" t="s">
        <v>17</v>
      </c>
      <c r="X2" s="44" t="s">
        <v>18</v>
      </c>
      <c r="Y2" s="44" t="s">
        <v>19</v>
      </c>
      <c r="Z2" s="28" t="s">
        <v>26</v>
      </c>
      <c r="AA2" s="29" t="s">
        <v>20</v>
      </c>
      <c r="AB2" s="33" t="s">
        <v>21</v>
      </c>
      <c r="AC2" s="127" t="s">
        <v>187</v>
      </c>
      <c r="BF2" s="7"/>
    </row>
    <row r="3" spans="1:58" ht="40.15" customHeight="1" x14ac:dyDescent="0.2">
      <c r="A3" s="1008" t="s">
        <v>188</v>
      </c>
      <c r="B3" s="1009" t="s">
        <v>189</v>
      </c>
      <c r="C3" s="1010" t="s">
        <v>190</v>
      </c>
      <c r="D3" s="1013" t="s">
        <v>191</v>
      </c>
      <c r="E3" s="611" t="s">
        <v>684</v>
      </c>
      <c r="F3" s="545">
        <v>66</v>
      </c>
      <c r="G3" s="1014" t="s">
        <v>685</v>
      </c>
      <c r="H3" s="550" t="s">
        <v>192</v>
      </c>
      <c r="I3" s="888">
        <v>0</v>
      </c>
      <c r="J3" s="1024" t="s">
        <v>686</v>
      </c>
      <c r="K3" s="474">
        <v>0.4</v>
      </c>
      <c r="L3" s="145" t="s">
        <v>22</v>
      </c>
      <c r="M3" s="6">
        <v>0.5</v>
      </c>
      <c r="N3" s="6">
        <v>1</v>
      </c>
      <c r="O3" s="6">
        <v>1</v>
      </c>
      <c r="P3" s="6">
        <v>1</v>
      </c>
      <c r="Q3" s="6">
        <f>+SUM(M3:M3)*K3</f>
        <v>0.2</v>
      </c>
      <c r="R3" s="6">
        <f t="shared" ref="R3:R7" si="0">+SUM(N3:N3)*K3</f>
        <v>0.4</v>
      </c>
      <c r="S3" s="6">
        <f t="shared" ref="S3:S6" si="1">+SUM(O3:O3)*K3</f>
        <v>0.4</v>
      </c>
      <c r="T3" s="6">
        <f>+SUM(P3:P3)*K3</f>
        <v>0.4</v>
      </c>
      <c r="U3" s="6">
        <f>+MAX(Q3:T3)</f>
        <v>0.4</v>
      </c>
      <c r="V3" s="1025">
        <v>0</v>
      </c>
      <c r="W3" s="1025">
        <v>0</v>
      </c>
      <c r="X3" s="1025">
        <v>0</v>
      </c>
      <c r="Y3" s="1025">
        <v>0</v>
      </c>
      <c r="Z3" s="585" t="s">
        <v>193</v>
      </c>
      <c r="AA3" s="585" t="s">
        <v>194</v>
      </c>
      <c r="AB3" s="1031" t="s">
        <v>195</v>
      </c>
      <c r="AC3" s="1033"/>
    </row>
    <row r="4" spans="1:58" ht="27.6" customHeight="1" x14ac:dyDescent="0.2">
      <c r="A4" s="1008"/>
      <c r="B4" s="1009"/>
      <c r="C4" s="1011"/>
      <c r="D4" s="1013"/>
      <c r="E4" s="611"/>
      <c r="F4" s="546"/>
      <c r="G4" s="1015"/>
      <c r="H4" s="550"/>
      <c r="I4" s="550"/>
      <c r="J4" s="1024"/>
      <c r="K4" s="475">
        <v>0.4</v>
      </c>
      <c r="L4" s="146" t="s">
        <v>23</v>
      </c>
      <c r="M4" s="11">
        <v>0</v>
      </c>
      <c r="N4" s="11">
        <v>0</v>
      </c>
      <c r="O4" s="11">
        <v>0</v>
      </c>
      <c r="P4" s="11">
        <v>0</v>
      </c>
      <c r="Q4" s="51">
        <f>+SUM(M4:M4)*K4</f>
        <v>0</v>
      </c>
      <c r="R4" s="51">
        <f t="shared" si="0"/>
        <v>0</v>
      </c>
      <c r="S4" s="51">
        <f t="shared" si="1"/>
        <v>0</v>
      </c>
      <c r="T4" s="51">
        <f t="shared" ref="T4:T52" si="2">+SUM(P4:P4)*K4</f>
        <v>0</v>
      </c>
      <c r="U4" s="51">
        <f t="shared" ref="U4:U54" si="3">+MAX(Q4:T4)</f>
        <v>0</v>
      </c>
      <c r="V4" s="1026"/>
      <c r="W4" s="1026"/>
      <c r="X4" s="1026"/>
      <c r="Y4" s="1026"/>
      <c r="Z4" s="586"/>
      <c r="AA4" s="586"/>
      <c r="AB4" s="1032"/>
      <c r="AC4" s="1034"/>
    </row>
    <row r="5" spans="1:58" ht="61.5" customHeight="1" x14ac:dyDescent="0.2">
      <c r="A5" s="1008"/>
      <c r="B5" s="1009"/>
      <c r="C5" s="1011"/>
      <c r="D5" s="1013"/>
      <c r="E5" s="611"/>
      <c r="F5" s="546"/>
      <c r="G5" s="1015"/>
      <c r="H5" s="550"/>
      <c r="I5" s="550"/>
      <c r="J5" s="1024" t="s">
        <v>687</v>
      </c>
      <c r="K5" s="474">
        <v>0.6</v>
      </c>
      <c r="L5" s="145" t="s">
        <v>22</v>
      </c>
      <c r="M5" s="6">
        <v>0</v>
      </c>
      <c r="N5" s="6">
        <v>0.35</v>
      </c>
      <c r="O5" s="6">
        <v>0.7</v>
      </c>
      <c r="P5" s="6">
        <v>1</v>
      </c>
      <c r="Q5" s="6">
        <f>+SUM(M5:M5)*K5</f>
        <v>0</v>
      </c>
      <c r="R5" s="6">
        <f t="shared" si="0"/>
        <v>0.21</v>
      </c>
      <c r="S5" s="6">
        <f t="shared" si="1"/>
        <v>0.42</v>
      </c>
      <c r="T5" s="6">
        <f t="shared" si="2"/>
        <v>0.6</v>
      </c>
      <c r="U5" s="6">
        <f t="shared" si="3"/>
        <v>0.6</v>
      </c>
      <c r="V5" s="1026"/>
      <c r="W5" s="1026"/>
      <c r="X5" s="1026"/>
      <c r="Y5" s="1026"/>
      <c r="Z5" s="586"/>
      <c r="AA5" s="586"/>
      <c r="AB5" s="1032"/>
      <c r="AC5" s="1034"/>
    </row>
    <row r="6" spans="1:58" ht="85.5" customHeight="1" x14ac:dyDescent="0.2">
      <c r="A6" s="1008"/>
      <c r="B6" s="1009"/>
      <c r="C6" s="1011"/>
      <c r="D6" s="1013"/>
      <c r="E6" s="611"/>
      <c r="F6" s="546"/>
      <c r="G6" s="1015"/>
      <c r="H6" s="550"/>
      <c r="I6" s="550"/>
      <c r="J6" s="1024"/>
      <c r="K6" s="475">
        <v>0.6</v>
      </c>
      <c r="L6" s="146" t="s">
        <v>23</v>
      </c>
      <c r="M6" s="11">
        <v>0</v>
      </c>
      <c r="N6" s="11">
        <v>0</v>
      </c>
      <c r="O6" s="11">
        <v>0</v>
      </c>
      <c r="P6" s="11">
        <v>0</v>
      </c>
      <c r="Q6" s="51">
        <f>+SUM(M6:M6)*K6</f>
        <v>0</v>
      </c>
      <c r="R6" s="51">
        <f t="shared" si="0"/>
        <v>0</v>
      </c>
      <c r="S6" s="51">
        <f t="shared" si="1"/>
        <v>0</v>
      </c>
      <c r="T6" s="51">
        <f t="shared" si="2"/>
        <v>0</v>
      </c>
      <c r="U6" s="51">
        <f t="shared" si="3"/>
        <v>0</v>
      </c>
      <c r="V6" s="1026"/>
      <c r="W6" s="1026"/>
      <c r="X6" s="1026"/>
      <c r="Y6" s="1026"/>
      <c r="Z6" s="586"/>
      <c r="AA6" s="586"/>
      <c r="AB6" s="1032"/>
      <c r="AC6" s="1034"/>
    </row>
    <row r="7" spans="1:58" ht="37.9" customHeight="1" x14ac:dyDescent="0.2">
      <c r="A7" s="1008"/>
      <c r="B7" s="1009"/>
      <c r="C7" s="1011"/>
      <c r="D7" s="1039" t="s">
        <v>334</v>
      </c>
      <c r="E7" s="560" t="s">
        <v>1055</v>
      </c>
      <c r="F7" s="545">
        <v>67</v>
      </c>
      <c r="G7" s="1014" t="s">
        <v>196</v>
      </c>
      <c r="H7" s="753" t="s">
        <v>197</v>
      </c>
      <c r="I7" s="714">
        <f>+MAX(V7:Y14)</f>
        <v>0</v>
      </c>
      <c r="J7" s="1024" t="s">
        <v>1056</v>
      </c>
      <c r="K7" s="476">
        <v>0.2</v>
      </c>
      <c r="L7" s="145" t="s">
        <v>22</v>
      </c>
      <c r="M7" s="6">
        <v>0.5</v>
      </c>
      <c r="N7" s="6">
        <v>1</v>
      </c>
      <c r="O7" s="6">
        <v>1</v>
      </c>
      <c r="P7" s="6">
        <v>1</v>
      </c>
      <c r="Q7" s="6">
        <f>(SUM(M7:M7)*K7)</f>
        <v>0.1</v>
      </c>
      <c r="R7" s="6">
        <f t="shared" si="0"/>
        <v>0.2</v>
      </c>
      <c r="S7" s="6">
        <f t="shared" ref="S7:S53" si="4">+SUM(O7:O7)*K7</f>
        <v>0.2</v>
      </c>
      <c r="T7" s="6">
        <f t="shared" si="2"/>
        <v>0.2</v>
      </c>
      <c r="U7" s="6">
        <f t="shared" si="3"/>
        <v>0.2</v>
      </c>
      <c r="V7" s="1025">
        <f>+Q8+Q10+Q12+Q14</f>
        <v>0</v>
      </c>
      <c r="W7" s="1025">
        <f>+R8+R10+R12+R14</f>
        <v>0</v>
      </c>
      <c r="X7" s="1025">
        <f>+S8+S10+S12+S14</f>
        <v>0</v>
      </c>
      <c r="Y7" s="1025">
        <f>+T8+T10+T12+T14</f>
        <v>0</v>
      </c>
      <c r="Z7" s="1036" t="s">
        <v>134</v>
      </c>
      <c r="AA7" s="1031" t="s">
        <v>134</v>
      </c>
      <c r="AB7" s="1032"/>
      <c r="AC7" s="1034"/>
    </row>
    <row r="8" spans="1:58" ht="24.6" customHeight="1" x14ac:dyDescent="0.2">
      <c r="A8" s="1008"/>
      <c r="B8" s="1009"/>
      <c r="C8" s="1011"/>
      <c r="D8" s="1040"/>
      <c r="E8" s="561"/>
      <c r="F8" s="546"/>
      <c r="G8" s="1015"/>
      <c r="H8" s="1016"/>
      <c r="I8" s="691"/>
      <c r="J8" s="1024"/>
      <c r="K8" s="475">
        <v>0.2</v>
      </c>
      <c r="L8" s="146" t="s">
        <v>23</v>
      </c>
      <c r="M8" s="11">
        <v>0</v>
      </c>
      <c r="N8" s="11">
        <v>0</v>
      </c>
      <c r="O8" s="11">
        <v>0</v>
      </c>
      <c r="P8" s="11">
        <v>0</v>
      </c>
      <c r="Q8" s="51">
        <f>+SUM(M8:M8)*K8</f>
        <v>0</v>
      </c>
      <c r="R8" s="51">
        <f t="shared" ref="R8:R14" si="5">+SUM(N8:N8)*K8</f>
        <v>0</v>
      </c>
      <c r="S8" s="51">
        <f t="shared" si="4"/>
        <v>0</v>
      </c>
      <c r="T8" s="51">
        <f t="shared" si="2"/>
        <v>0</v>
      </c>
      <c r="U8" s="51">
        <f t="shared" si="3"/>
        <v>0</v>
      </c>
      <c r="V8" s="1026"/>
      <c r="W8" s="1026"/>
      <c r="X8" s="1026"/>
      <c r="Y8" s="1026"/>
      <c r="Z8" s="1037"/>
      <c r="AA8" s="1032"/>
      <c r="AB8" s="1032"/>
      <c r="AC8" s="1034"/>
    </row>
    <row r="9" spans="1:58" ht="31.9" customHeight="1" x14ac:dyDescent="0.2">
      <c r="A9" s="1008"/>
      <c r="B9" s="1009"/>
      <c r="C9" s="1011"/>
      <c r="D9" s="1040"/>
      <c r="E9" s="561"/>
      <c r="F9" s="546"/>
      <c r="G9" s="1015"/>
      <c r="H9" s="1016"/>
      <c r="I9" s="691"/>
      <c r="J9" s="1024" t="s">
        <v>550</v>
      </c>
      <c r="K9" s="476">
        <v>0.2</v>
      </c>
      <c r="L9" s="145" t="s">
        <v>22</v>
      </c>
      <c r="M9" s="6">
        <v>0.1</v>
      </c>
      <c r="N9" s="6">
        <v>0.4</v>
      </c>
      <c r="O9" s="238">
        <v>0.7</v>
      </c>
      <c r="P9" s="238">
        <v>1</v>
      </c>
      <c r="Q9" s="6">
        <f>(SUM(M9:M9)*K9)</f>
        <v>2.0000000000000004E-2</v>
      </c>
      <c r="R9" s="6">
        <f t="shared" si="5"/>
        <v>8.0000000000000016E-2</v>
      </c>
      <c r="S9" s="6">
        <f t="shared" si="4"/>
        <v>0.13999999999999999</v>
      </c>
      <c r="T9" s="6">
        <f t="shared" si="2"/>
        <v>0.2</v>
      </c>
      <c r="U9" s="6">
        <f t="shared" si="3"/>
        <v>0.2</v>
      </c>
      <c r="V9" s="1026"/>
      <c r="W9" s="1026"/>
      <c r="X9" s="1026"/>
      <c r="Y9" s="1026"/>
      <c r="Z9" s="1037"/>
      <c r="AA9" s="1032"/>
      <c r="AB9" s="1032"/>
      <c r="AC9" s="1034"/>
    </row>
    <row r="10" spans="1:58" ht="22.9" customHeight="1" x14ac:dyDescent="0.2">
      <c r="A10" s="1008"/>
      <c r="B10" s="1009"/>
      <c r="C10" s="1011"/>
      <c r="D10" s="1040"/>
      <c r="E10" s="561"/>
      <c r="F10" s="546"/>
      <c r="G10" s="1015"/>
      <c r="H10" s="1016"/>
      <c r="I10" s="691"/>
      <c r="J10" s="1024"/>
      <c r="K10" s="475">
        <v>0.2</v>
      </c>
      <c r="L10" s="146" t="s">
        <v>23</v>
      </c>
      <c r="M10" s="11">
        <v>0</v>
      </c>
      <c r="N10" s="11">
        <v>0</v>
      </c>
      <c r="O10" s="11">
        <v>0</v>
      </c>
      <c r="P10" s="11">
        <v>0</v>
      </c>
      <c r="Q10" s="51">
        <f>+SUM(M10:M10)*K10</f>
        <v>0</v>
      </c>
      <c r="R10" s="51">
        <f t="shared" si="5"/>
        <v>0</v>
      </c>
      <c r="S10" s="51">
        <f t="shared" si="4"/>
        <v>0</v>
      </c>
      <c r="T10" s="51">
        <f t="shared" si="2"/>
        <v>0</v>
      </c>
      <c r="U10" s="51">
        <f t="shared" si="3"/>
        <v>0</v>
      </c>
      <c r="V10" s="1026"/>
      <c r="W10" s="1026"/>
      <c r="X10" s="1026"/>
      <c r="Y10" s="1026"/>
      <c r="Z10" s="1037"/>
      <c r="AA10" s="1032"/>
      <c r="AB10" s="1032"/>
      <c r="AC10" s="1034"/>
    </row>
    <row r="11" spans="1:58" ht="31.15" customHeight="1" x14ac:dyDescent="0.2">
      <c r="A11" s="1008"/>
      <c r="B11" s="1009"/>
      <c r="C11" s="1011"/>
      <c r="D11" s="1040"/>
      <c r="E11" s="561"/>
      <c r="F11" s="546"/>
      <c r="G11" s="1015"/>
      <c r="H11" s="1016"/>
      <c r="I11" s="691"/>
      <c r="J11" s="1024" t="s">
        <v>551</v>
      </c>
      <c r="K11" s="476">
        <v>0.15</v>
      </c>
      <c r="L11" s="145" t="s">
        <v>22</v>
      </c>
      <c r="M11" s="6">
        <v>0</v>
      </c>
      <c r="N11" s="6">
        <v>0</v>
      </c>
      <c r="O11" s="6">
        <v>0.5</v>
      </c>
      <c r="P11" s="6">
        <v>1</v>
      </c>
      <c r="Q11" s="147">
        <f>(SUM(M11:M11)*K11)</f>
        <v>0</v>
      </c>
      <c r="R11" s="6">
        <f t="shared" si="5"/>
        <v>0</v>
      </c>
      <c r="S11" s="6">
        <f t="shared" si="4"/>
        <v>7.4999999999999997E-2</v>
      </c>
      <c r="T11" s="6">
        <f t="shared" si="2"/>
        <v>0.15</v>
      </c>
      <c r="U11" s="6">
        <f t="shared" si="3"/>
        <v>0.15</v>
      </c>
      <c r="V11" s="1026"/>
      <c r="W11" s="1026"/>
      <c r="X11" s="1026"/>
      <c r="Y11" s="1026"/>
      <c r="Z11" s="1037"/>
      <c r="AA11" s="1032"/>
      <c r="AB11" s="1032"/>
      <c r="AC11" s="1034"/>
    </row>
    <row r="12" spans="1:58" ht="31.9" customHeight="1" x14ac:dyDescent="0.2">
      <c r="A12" s="1008"/>
      <c r="B12" s="1009"/>
      <c r="C12" s="1011"/>
      <c r="D12" s="1040"/>
      <c r="E12" s="561"/>
      <c r="F12" s="546"/>
      <c r="G12" s="1015"/>
      <c r="H12" s="1016"/>
      <c r="I12" s="691"/>
      <c r="J12" s="1024"/>
      <c r="K12" s="475">
        <v>0.15</v>
      </c>
      <c r="L12" s="146" t="s">
        <v>23</v>
      </c>
      <c r="M12" s="11">
        <v>0</v>
      </c>
      <c r="N12" s="11">
        <v>0</v>
      </c>
      <c r="O12" s="11">
        <v>0</v>
      </c>
      <c r="P12" s="11">
        <v>0</v>
      </c>
      <c r="Q12" s="51">
        <f>+SUM(M12:M12)*K12</f>
        <v>0</v>
      </c>
      <c r="R12" s="51">
        <f t="shared" si="5"/>
        <v>0</v>
      </c>
      <c r="S12" s="51">
        <f t="shared" si="4"/>
        <v>0</v>
      </c>
      <c r="T12" s="51">
        <f t="shared" si="2"/>
        <v>0</v>
      </c>
      <c r="U12" s="51">
        <f t="shared" si="3"/>
        <v>0</v>
      </c>
      <c r="V12" s="1026"/>
      <c r="W12" s="1026"/>
      <c r="X12" s="1026"/>
      <c r="Y12" s="1026"/>
      <c r="Z12" s="1037"/>
      <c r="AA12" s="1032"/>
      <c r="AB12" s="1032"/>
      <c r="AC12" s="1034"/>
    </row>
    <row r="13" spans="1:58" ht="31.9" customHeight="1" x14ac:dyDescent="0.2">
      <c r="A13" s="1008"/>
      <c r="B13" s="1009"/>
      <c r="C13" s="1011"/>
      <c r="D13" s="1040"/>
      <c r="E13" s="561"/>
      <c r="F13" s="546"/>
      <c r="G13" s="1015"/>
      <c r="H13" s="1016"/>
      <c r="I13" s="691"/>
      <c r="J13" s="1024" t="s">
        <v>552</v>
      </c>
      <c r="K13" s="476">
        <v>0.15</v>
      </c>
      <c r="L13" s="145" t="s">
        <v>22</v>
      </c>
      <c r="M13" s="6">
        <v>0</v>
      </c>
      <c r="N13" s="6">
        <v>0.3</v>
      </c>
      <c r="O13" s="6">
        <v>1</v>
      </c>
      <c r="P13" s="6">
        <v>1</v>
      </c>
      <c r="Q13" s="6">
        <f>(SUM(M13:M13)*K13)</f>
        <v>0</v>
      </c>
      <c r="R13" s="6">
        <f t="shared" si="5"/>
        <v>4.4999999999999998E-2</v>
      </c>
      <c r="S13" s="6">
        <f t="shared" si="4"/>
        <v>0.15</v>
      </c>
      <c r="T13" s="6">
        <f t="shared" si="2"/>
        <v>0.15</v>
      </c>
      <c r="U13" s="6">
        <f t="shared" si="3"/>
        <v>0.15</v>
      </c>
      <c r="V13" s="1026"/>
      <c r="W13" s="1026"/>
      <c r="X13" s="1026"/>
      <c r="Y13" s="1026"/>
      <c r="Z13" s="1037"/>
      <c r="AA13" s="1032"/>
      <c r="AB13" s="1032"/>
      <c r="AC13" s="1034"/>
    </row>
    <row r="14" spans="1:58" ht="30.6" customHeight="1" x14ac:dyDescent="0.2">
      <c r="A14" s="1008"/>
      <c r="B14" s="1009"/>
      <c r="C14" s="1011"/>
      <c r="D14" s="1040"/>
      <c r="E14" s="561"/>
      <c r="F14" s="546"/>
      <c r="G14" s="1015"/>
      <c r="H14" s="1016"/>
      <c r="I14" s="691"/>
      <c r="J14" s="1024"/>
      <c r="K14" s="475">
        <v>0.15</v>
      </c>
      <c r="L14" s="146" t="s">
        <v>23</v>
      </c>
      <c r="M14" s="11">
        <v>0</v>
      </c>
      <c r="N14" s="11">
        <v>0</v>
      </c>
      <c r="O14" s="11">
        <v>0</v>
      </c>
      <c r="P14" s="11">
        <v>0</v>
      </c>
      <c r="Q14" s="51">
        <f>+SUM(M14:M14)*K14</f>
        <v>0</v>
      </c>
      <c r="R14" s="51">
        <f t="shared" si="5"/>
        <v>0</v>
      </c>
      <c r="S14" s="51">
        <f t="shared" si="4"/>
        <v>0</v>
      </c>
      <c r="T14" s="51">
        <f t="shared" si="2"/>
        <v>0</v>
      </c>
      <c r="U14" s="51">
        <f t="shared" si="3"/>
        <v>0</v>
      </c>
      <c r="V14" s="1035"/>
      <c r="W14" s="1035"/>
      <c r="X14" s="1035"/>
      <c r="Y14" s="1035"/>
      <c r="Z14" s="1037"/>
      <c r="AA14" s="1038"/>
      <c r="AB14" s="1032"/>
      <c r="AC14" s="1034"/>
    </row>
    <row r="15" spans="1:58" s="13" customFormat="1" ht="32.450000000000003" customHeight="1" x14ac:dyDescent="0.2">
      <c r="A15" s="1008"/>
      <c r="B15" s="1009"/>
      <c r="C15" s="1011"/>
      <c r="D15" s="1040"/>
      <c r="E15" s="550" t="s">
        <v>422</v>
      </c>
      <c r="F15" s="550">
        <v>68</v>
      </c>
      <c r="G15" s="550" t="s">
        <v>423</v>
      </c>
      <c r="H15" s="550" t="s">
        <v>42</v>
      </c>
      <c r="I15" s="714">
        <f>+MAX(V15:Y22)</f>
        <v>0</v>
      </c>
      <c r="J15" s="753" t="s">
        <v>424</v>
      </c>
      <c r="K15" s="477">
        <v>0.15</v>
      </c>
      <c r="L15" s="145" t="s">
        <v>22</v>
      </c>
      <c r="M15" s="6">
        <v>0.125</v>
      </c>
      <c r="N15" s="6">
        <v>0.5</v>
      </c>
      <c r="O15" s="6">
        <v>0.875</v>
      </c>
      <c r="P15" s="6">
        <v>1</v>
      </c>
      <c r="Q15" s="25">
        <f>(SUM(M15:M15)*K15)</f>
        <v>1.8749999999999999E-2</v>
      </c>
      <c r="R15" s="6">
        <f t="shared" ref="R15:R44" si="6">+SUM(N15:N15)*K15</f>
        <v>7.4999999999999997E-2</v>
      </c>
      <c r="S15" s="6">
        <f t="shared" si="4"/>
        <v>0.13125000000000001</v>
      </c>
      <c r="T15" s="6">
        <f t="shared" si="2"/>
        <v>0.15</v>
      </c>
      <c r="U15" s="6">
        <f t="shared" si="3"/>
        <v>0.15</v>
      </c>
      <c r="V15" s="1025">
        <f>+Q16+Q18+Q20+Q22</f>
        <v>0</v>
      </c>
      <c r="W15" s="1025">
        <f>+R16+R18+R20+R22</f>
        <v>0</v>
      </c>
      <c r="X15" s="1025">
        <f>+S16+S18+S20+S22</f>
        <v>0</v>
      </c>
      <c r="Y15" s="1025">
        <f>+T16+T18+T20+T22</f>
        <v>0</v>
      </c>
      <c r="Z15" s="1036" t="s">
        <v>198</v>
      </c>
      <c r="AA15" s="1042" t="s">
        <v>47</v>
      </c>
      <c r="AB15" s="1032"/>
      <c r="AC15" s="1034"/>
    </row>
    <row r="16" spans="1:58" s="13" customFormat="1" ht="17.45" customHeight="1" x14ac:dyDescent="0.2">
      <c r="A16" s="1008"/>
      <c r="B16" s="1009"/>
      <c r="C16" s="1011"/>
      <c r="D16" s="1040"/>
      <c r="E16" s="550"/>
      <c r="F16" s="550"/>
      <c r="G16" s="550"/>
      <c r="H16" s="550"/>
      <c r="I16" s="691"/>
      <c r="J16" s="754"/>
      <c r="K16" s="478">
        <v>0.15</v>
      </c>
      <c r="L16" s="146" t="s">
        <v>23</v>
      </c>
      <c r="M16" s="11">
        <v>0</v>
      </c>
      <c r="N16" s="11">
        <v>0</v>
      </c>
      <c r="O16" s="11">
        <v>0</v>
      </c>
      <c r="P16" s="11">
        <v>0</v>
      </c>
      <c r="Q16" s="51">
        <f>+SUM(M16:M16)*K16</f>
        <v>0</v>
      </c>
      <c r="R16" s="51">
        <f t="shared" si="6"/>
        <v>0</v>
      </c>
      <c r="S16" s="51">
        <f t="shared" si="4"/>
        <v>0</v>
      </c>
      <c r="T16" s="51">
        <f t="shared" si="2"/>
        <v>0</v>
      </c>
      <c r="U16" s="51">
        <f t="shared" si="3"/>
        <v>0</v>
      </c>
      <c r="V16" s="1026"/>
      <c r="W16" s="1026"/>
      <c r="X16" s="1026"/>
      <c r="Y16" s="1026"/>
      <c r="Z16" s="1037"/>
      <c r="AA16" s="1043"/>
      <c r="AB16" s="1032"/>
      <c r="AC16" s="1034"/>
    </row>
    <row r="17" spans="1:29" s="13" customFormat="1" ht="45.6" customHeight="1" x14ac:dyDescent="0.2">
      <c r="A17" s="1008"/>
      <c r="B17" s="1009"/>
      <c r="C17" s="1011"/>
      <c r="D17" s="1040"/>
      <c r="E17" s="550"/>
      <c r="F17" s="550"/>
      <c r="G17" s="550"/>
      <c r="H17" s="550"/>
      <c r="I17" s="691"/>
      <c r="J17" s="753" t="s">
        <v>425</v>
      </c>
      <c r="K17" s="444">
        <v>0.15</v>
      </c>
      <c r="L17" s="239" t="s">
        <v>22</v>
      </c>
      <c r="M17" s="6">
        <v>0</v>
      </c>
      <c r="N17" s="240">
        <v>0.25</v>
      </c>
      <c r="O17" s="240">
        <v>0.75</v>
      </c>
      <c r="P17" s="240">
        <v>1</v>
      </c>
      <c r="Q17" s="25">
        <f>(SUM(M17:M17)*K17)</f>
        <v>0</v>
      </c>
      <c r="R17" s="6">
        <f t="shared" si="6"/>
        <v>3.7499999999999999E-2</v>
      </c>
      <c r="S17" s="6">
        <f t="shared" si="4"/>
        <v>0.11249999999999999</v>
      </c>
      <c r="T17" s="6">
        <f t="shared" si="2"/>
        <v>0.15</v>
      </c>
      <c r="U17" s="6">
        <f t="shared" si="3"/>
        <v>0.15</v>
      </c>
      <c r="V17" s="1026"/>
      <c r="W17" s="1026"/>
      <c r="X17" s="1026"/>
      <c r="Y17" s="1026"/>
      <c r="Z17" s="1037"/>
      <c r="AA17" s="1042" t="s">
        <v>428</v>
      </c>
      <c r="AB17" s="1032"/>
      <c r="AC17" s="1034"/>
    </row>
    <row r="18" spans="1:29" s="13" customFormat="1" ht="32.450000000000003" customHeight="1" x14ac:dyDescent="0.2">
      <c r="A18" s="1008"/>
      <c r="B18" s="1009"/>
      <c r="C18" s="1011"/>
      <c r="D18" s="1040"/>
      <c r="E18" s="550"/>
      <c r="F18" s="550"/>
      <c r="G18" s="550"/>
      <c r="H18" s="550"/>
      <c r="I18" s="691"/>
      <c r="J18" s="754"/>
      <c r="K18" s="478">
        <v>0.15</v>
      </c>
      <c r="L18" s="146" t="s">
        <v>23</v>
      </c>
      <c r="M18" s="11">
        <v>0</v>
      </c>
      <c r="N18" s="11">
        <v>0</v>
      </c>
      <c r="O18" s="11">
        <v>0</v>
      </c>
      <c r="P18" s="11">
        <v>0</v>
      </c>
      <c r="Q18" s="51">
        <f>+SUM(M18:M18)*K18</f>
        <v>0</v>
      </c>
      <c r="R18" s="51">
        <f t="shared" si="6"/>
        <v>0</v>
      </c>
      <c r="S18" s="51">
        <f t="shared" si="4"/>
        <v>0</v>
      </c>
      <c r="T18" s="51">
        <f t="shared" si="2"/>
        <v>0</v>
      </c>
      <c r="U18" s="51">
        <f t="shared" si="3"/>
        <v>0</v>
      </c>
      <c r="V18" s="1026"/>
      <c r="W18" s="1026"/>
      <c r="X18" s="1026"/>
      <c r="Y18" s="1026"/>
      <c r="Z18" s="1037"/>
      <c r="AA18" s="1044"/>
      <c r="AB18" s="1032"/>
      <c r="AC18" s="1034"/>
    </row>
    <row r="19" spans="1:29" s="13" customFormat="1" ht="26.45" customHeight="1" x14ac:dyDescent="0.2">
      <c r="A19" s="1008"/>
      <c r="B19" s="1009"/>
      <c r="C19" s="1011"/>
      <c r="D19" s="1040"/>
      <c r="E19" s="550"/>
      <c r="F19" s="550"/>
      <c r="G19" s="550"/>
      <c r="H19" s="550"/>
      <c r="I19" s="691"/>
      <c r="J19" s="753" t="s">
        <v>426</v>
      </c>
      <c r="K19" s="444">
        <v>0.4</v>
      </c>
      <c r="L19" s="239" t="s">
        <v>22</v>
      </c>
      <c r="M19" s="6">
        <v>0</v>
      </c>
      <c r="N19" s="6">
        <v>0.15</v>
      </c>
      <c r="O19" s="6">
        <v>0.65</v>
      </c>
      <c r="P19" s="6">
        <v>1</v>
      </c>
      <c r="Q19" s="25">
        <f>(SUM(M19:M19)*K19)</f>
        <v>0</v>
      </c>
      <c r="R19" s="6">
        <f t="shared" si="6"/>
        <v>0.06</v>
      </c>
      <c r="S19" s="6">
        <f>+SUM(O19:O19)*K19</f>
        <v>0.26</v>
      </c>
      <c r="T19" s="6">
        <f t="shared" si="2"/>
        <v>0.4</v>
      </c>
      <c r="U19" s="6">
        <f t="shared" si="3"/>
        <v>0.4</v>
      </c>
      <c r="V19" s="1026"/>
      <c r="W19" s="1026"/>
      <c r="X19" s="1026"/>
      <c r="Y19" s="1026"/>
      <c r="Z19" s="1037"/>
      <c r="AA19" s="1042" t="s">
        <v>429</v>
      </c>
      <c r="AB19" s="1032"/>
      <c r="AC19" s="1034"/>
    </row>
    <row r="20" spans="1:29" s="13" customFormat="1" ht="54" customHeight="1" x14ac:dyDescent="0.2">
      <c r="A20" s="1008"/>
      <c r="B20" s="1009"/>
      <c r="C20" s="1011"/>
      <c r="D20" s="1040"/>
      <c r="E20" s="550"/>
      <c r="F20" s="550"/>
      <c r="G20" s="550"/>
      <c r="H20" s="550"/>
      <c r="I20" s="691"/>
      <c r="J20" s="754"/>
      <c r="K20" s="478">
        <v>0.4</v>
      </c>
      <c r="L20" s="146" t="s">
        <v>23</v>
      </c>
      <c r="M20" s="11">
        <v>0</v>
      </c>
      <c r="N20" s="11">
        <v>0</v>
      </c>
      <c r="O20" s="11">
        <v>0</v>
      </c>
      <c r="P20" s="11">
        <v>0</v>
      </c>
      <c r="Q20" s="51">
        <f>+SUM(M20:M20)*K20</f>
        <v>0</v>
      </c>
      <c r="R20" s="51">
        <f t="shared" si="6"/>
        <v>0</v>
      </c>
      <c r="S20" s="51">
        <f>+SUM(O20:O20)*K20</f>
        <v>0</v>
      </c>
      <c r="T20" s="51">
        <f t="shared" si="2"/>
        <v>0</v>
      </c>
      <c r="U20" s="51">
        <f t="shared" si="3"/>
        <v>0</v>
      </c>
      <c r="V20" s="1026"/>
      <c r="W20" s="1026"/>
      <c r="X20" s="1026"/>
      <c r="Y20" s="1026"/>
      <c r="Z20" s="1037"/>
      <c r="AA20" s="1044"/>
      <c r="AB20" s="1032"/>
      <c r="AC20" s="1034"/>
    </row>
    <row r="21" spans="1:29" s="13" customFormat="1" ht="39.6" customHeight="1" x14ac:dyDescent="0.2">
      <c r="A21" s="1008"/>
      <c r="B21" s="1009"/>
      <c r="C21" s="1011"/>
      <c r="D21" s="1040"/>
      <c r="E21" s="550"/>
      <c r="F21" s="550"/>
      <c r="G21" s="550"/>
      <c r="H21" s="550"/>
      <c r="I21" s="691"/>
      <c r="J21" s="753" t="s">
        <v>427</v>
      </c>
      <c r="K21" s="444">
        <v>0.3</v>
      </c>
      <c r="L21" s="239" t="s">
        <v>22</v>
      </c>
      <c r="M21" s="6">
        <v>0.1</v>
      </c>
      <c r="N21" s="6">
        <v>0.45</v>
      </c>
      <c r="O21" s="6">
        <v>0.8</v>
      </c>
      <c r="P21" s="6">
        <v>1</v>
      </c>
      <c r="Q21" s="25">
        <f>(SUM(M21:M21)*K21)</f>
        <v>0.03</v>
      </c>
      <c r="R21" s="6">
        <f t="shared" si="6"/>
        <v>0.13500000000000001</v>
      </c>
      <c r="S21" s="6">
        <f t="shared" si="4"/>
        <v>0.24</v>
      </c>
      <c r="T21" s="6">
        <f t="shared" si="2"/>
        <v>0.3</v>
      </c>
      <c r="U21" s="6">
        <f t="shared" si="3"/>
        <v>0.3</v>
      </c>
      <c r="V21" s="1026"/>
      <c r="W21" s="1026"/>
      <c r="X21" s="1026"/>
      <c r="Y21" s="1026"/>
      <c r="Z21" s="1037"/>
      <c r="AA21" s="1042" t="s">
        <v>430</v>
      </c>
      <c r="AB21" s="1032"/>
      <c r="AC21" s="1034"/>
    </row>
    <row r="22" spans="1:29" s="13" customFormat="1" ht="51.6" customHeight="1" x14ac:dyDescent="0.2">
      <c r="A22" s="1008"/>
      <c r="B22" s="1009"/>
      <c r="C22" s="1011"/>
      <c r="D22" s="1040"/>
      <c r="E22" s="550"/>
      <c r="F22" s="550"/>
      <c r="G22" s="550"/>
      <c r="H22" s="550"/>
      <c r="I22" s="691"/>
      <c r="J22" s="754"/>
      <c r="K22" s="478">
        <v>0.3</v>
      </c>
      <c r="L22" s="146" t="s">
        <v>23</v>
      </c>
      <c r="M22" s="11">
        <v>0</v>
      </c>
      <c r="N22" s="11">
        <v>0</v>
      </c>
      <c r="O22" s="11">
        <v>0</v>
      </c>
      <c r="P22" s="11">
        <v>0</v>
      </c>
      <c r="Q22" s="51">
        <f>+SUM(M22:M22)*K22</f>
        <v>0</v>
      </c>
      <c r="R22" s="51">
        <f t="shared" si="6"/>
        <v>0</v>
      </c>
      <c r="S22" s="51">
        <f t="shared" si="4"/>
        <v>0</v>
      </c>
      <c r="T22" s="51">
        <f t="shared" si="2"/>
        <v>0</v>
      </c>
      <c r="U22" s="51">
        <f t="shared" si="3"/>
        <v>0</v>
      </c>
      <c r="V22" s="1035"/>
      <c r="W22" s="1035"/>
      <c r="X22" s="1035"/>
      <c r="Y22" s="1035"/>
      <c r="Z22" s="1041"/>
      <c r="AA22" s="1044"/>
      <c r="AB22" s="1032"/>
      <c r="AC22" s="1034"/>
    </row>
    <row r="23" spans="1:29" s="13" customFormat="1" ht="31.15" customHeight="1" x14ac:dyDescent="0.2">
      <c r="A23" s="1008"/>
      <c r="B23" s="1009"/>
      <c r="C23" s="1011"/>
      <c r="D23" s="1040"/>
      <c r="E23" s="634" t="s">
        <v>965</v>
      </c>
      <c r="F23" s="634">
        <v>69</v>
      </c>
      <c r="G23" s="611" t="s">
        <v>1057</v>
      </c>
      <c r="H23" s="611" t="s">
        <v>199</v>
      </c>
      <c r="I23" s="888">
        <f>+MAX(V23:Y30)</f>
        <v>0</v>
      </c>
      <c r="J23" s="1045" t="s">
        <v>1011</v>
      </c>
      <c r="K23" s="479">
        <v>0.05</v>
      </c>
      <c r="L23" s="94" t="s">
        <v>22</v>
      </c>
      <c r="M23" s="95">
        <v>1</v>
      </c>
      <c r="N23" s="95">
        <v>1</v>
      </c>
      <c r="O23" s="95">
        <v>1</v>
      </c>
      <c r="P23" s="95">
        <v>1</v>
      </c>
      <c r="Q23" s="96">
        <f>(SUM(M23:M23)*K23)</f>
        <v>0.05</v>
      </c>
      <c r="R23" s="6">
        <f t="shared" si="6"/>
        <v>0.05</v>
      </c>
      <c r="S23" s="6">
        <f t="shared" si="4"/>
        <v>0.05</v>
      </c>
      <c r="T23" s="6">
        <f t="shared" si="2"/>
        <v>0.05</v>
      </c>
      <c r="U23" s="6">
        <f t="shared" si="3"/>
        <v>0.05</v>
      </c>
      <c r="V23" s="1025">
        <f>+Q24+Q26+Q28+Q30</f>
        <v>0</v>
      </c>
      <c r="W23" s="1025">
        <f>+R24+R26+R28+R30</f>
        <v>0</v>
      </c>
      <c r="X23" s="1025">
        <f>+S24+S26+S28+S30</f>
        <v>0</v>
      </c>
      <c r="Y23" s="1025">
        <f>+T24+T26+T28+T30</f>
        <v>0</v>
      </c>
      <c r="Z23" s="1031" t="s">
        <v>134</v>
      </c>
      <c r="AA23" s="1036" t="s">
        <v>134</v>
      </c>
      <c r="AB23" s="1032"/>
      <c r="AC23" s="1034"/>
    </row>
    <row r="24" spans="1:29" s="13" customFormat="1" ht="19.149999999999999" customHeight="1" x14ac:dyDescent="0.2">
      <c r="A24" s="1008"/>
      <c r="B24" s="1009"/>
      <c r="C24" s="1011"/>
      <c r="D24" s="1040"/>
      <c r="E24" s="634"/>
      <c r="F24" s="634"/>
      <c r="G24" s="611"/>
      <c r="H24" s="611"/>
      <c r="I24" s="888"/>
      <c r="J24" s="1046"/>
      <c r="K24" s="478">
        <v>0.05</v>
      </c>
      <c r="L24" s="146" t="s">
        <v>23</v>
      </c>
      <c r="M24" s="11">
        <v>0</v>
      </c>
      <c r="N24" s="11">
        <v>0</v>
      </c>
      <c r="O24" s="11">
        <v>0</v>
      </c>
      <c r="P24" s="11">
        <v>0</v>
      </c>
      <c r="Q24" s="51">
        <f>+SUM(M24:M24)*K24</f>
        <v>0</v>
      </c>
      <c r="R24" s="51">
        <f t="shared" si="6"/>
        <v>0</v>
      </c>
      <c r="S24" s="51">
        <f t="shared" si="4"/>
        <v>0</v>
      </c>
      <c r="T24" s="51">
        <f t="shared" si="2"/>
        <v>0</v>
      </c>
      <c r="U24" s="51">
        <f t="shared" si="3"/>
        <v>0</v>
      </c>
      <c r="V24" s="1026"/>
      <c r="W24" s="1026"/>
      <c r="X24" s="1026"/>
      <c r="Y24" s="1026"/>
      <c r="Z24" s="1032"/>
      <c r="AA24" s="1037"/>
      <c r="AB24" s="1032"/>
      <c r="AC24" s="1034"/>
    </row>
    <row r="25" spans="1:29" s="13" customFormat="1" ht="30" customHeight="1" x14ac:dyDescent="0.2">
      <c r="A25" s="1008"/>
      <c r="B25" s="1009"/>
      <c r="C25" s="1011"/>
      <c r="D25" s="1040"/>
      <c r="E25" s="634"/>
      <c r="F25" s="634"/>
      <c r="G25" s="611"/>
      <c r="H25" s="611"/>
      <c r="I25" s="888"/>
      <c r="J25" s="1046" t="s">
        <v>1012</v>
      </c>
      <c r="K25" s="479">
        <v>0.3</v>
      </c>
      <c r="L25" s="94" t="s">
        <v>22</v>
      </c>
      <c r="M25" s="95">
        <v>0.33</v>
      </c>
      <c r="N25" s="95">
        <v>0.66</v>
      </c>
      <c r="O25" s="95">
        <v>1</v>
      </c>
      <c r="P25" s="95">
        <v>1</v>
      </c>
      <c r="Q25" s="96">
        <f>(SUM(M25:M25)*K25)</f>
        <v>9.9000000000000005E-2</v>
      </c>
      <c r="R25" s="6">
        <f t="shared" si="6"/>
        <v>0.19800000000000001</v>
      </c>
      <c r="S25" s="6">
        <f t="shared" si="4"/>
        <v>0.3</v>
      </c>
      <c r="T25" s="6">
        <f t="shared" si="2"/>
        <v>0.3</v>
      </c>
      <c r="U25" s="6">
        <f t="shared" si="3"/>
        <v>0.3</v>
      </c>
      <c r="V25" s="1026"/>
      <c r="W25" s="1026"/>
      <c r="X25" s="1026"/>
      <c r="Y25" s="1026"/>
      <c r="Z25" s="1032"/>
      <c r="AA25" s="1037"/>
      <c r="AB25" s="1032"/>
      <c r="AC25" s="1034"/>
    </row>
    <row r="26" spans="1:29" s="13" customFormat="1" ht="21.6" customHeight="1" x14ac:dyDescent="0.2">
      <c r="A26" s="1008"/>
      <c r="B26" s="1009"/>
      <c r="C26" s="1011"/>
      <c r="D26" s="1040"/>
      <c r="E26" s="634"/>
      <c r="F26" s="634"/>
      <c r="G26" s="611"/>
      <c r="H26" s="611"/>
      <c r="I26" s="888"/>
      <c r="J26" s="1046"/>
      <c r="K26" s="478">
        <v>0.3</v>
      </c>
      <c r="L26" s="146" t="s">
        <v>23</v>
      </c>
      <c r="M26" s="11">
        <v>0</v>
      </c>
      <c r="N26" s="11">
        <v>0</v>
      </c>
      <c r="O26" s="11">
        <v>0</v>
      </c>
      <c r="P26" s="11">
        <v>0</v>
      </c>
      <c r="Q26" s="51">
        <f>+SUM(M26:M26)*K26</f>
        <v>0</v>
      </c>
      <c r="R26" s="51">
        <f t="shared" si="6"/>
        <v>0</v>
      </c>
      <c r="S26" s="51">
        <f t="shared" si="4"/>
        <v>0</v>
      </c>
      <c r="T26" s="51">
        <f t="shared" si="2"/>
        <v>0</v>
      </c>
      <c r="U26" s="51">
        <f t="shared" si="3"/>
        <v>0</v>
      </c>
      <c r="V26" s="1026"/>
      <c r="W26" s="1026"/>
      <c r="X26" s="1026"/>
      <c r="Y26" s="1026"/>
      <c r="Z26" s="1032"/>
      <c r="AA26" s="1037"/>
      <c r="AB26" s="1032"/>
      <c r="AC26" s="1034"/>
    </row>
    <row r="27" spans="1:29" s="13" customFormat="1" ht="18.600000000000001" customHeight="1" x14ac:dyDescent="0.2">
      <c r="A27" s="1008"/>
      <c r="B27" s="1009"/>
      <c r="C27" s="1011"/>
      <c r="D27" s="1040"/>
      <c r="E27" s="634"/>
      <c r="F27" s="634"/>
      <c r="G27" s="611"/>
      <c r="H27" s="611"/>
      <c r="I27" s="888"/>
      <c r="J27" s="1047" t="s">
        <v>1013</v>
      </c>
      <c r="K27" s="479">
        <v>0.4</v>
      </c>
      <c r="L27" s="94" t="s">
        <v>22</v>
      </c>
      <c r="M27" s="95">
        <v>0.33</v>
      </c>
      <c r="N27" s="95">
        <v>0.66</v>
      </c>
      <c r="O27" s="95">
        <v>1</v>
      </c>
      <c r="P27" s="95">
        <v>1</v>
      </c>
      <c r="Q27" s="96">
        <f>(SUM(M27:M27)*K27)</f>
        <v>0.13200000000000001</v>
      </c>
      <c r="R27" s="6">
        <f>+SUM(N27:N27)*K27</f>
        <v>0.26400000000000001</v>
      </c>
      <c r="S27" s="6">
        <f>+SUM(O27:O27)*K27</f>
        <v>0.4</v>
      </c>
      <c r="T27" s="6">
        <f>+SUM(P27:P27)*K27</f>
        <v>0.4</v>
      </c>
      <c r="U27" s="6">
        <f t="shared" si="3"/>
        <v>0.4</v>
      </c>
      <c r="V27" s="1026"/>
      <c r="W27" s="1026"/>
      <c r="X27" s="1026"/>
      <c r="Y27" s="1026"/>
      <c r="Z27" s="1032"/>
      <c r="AA27" s="1037"/>
      <c r="AB27" s="1032"/>
      <c r="AC27" s="1034"/>
    </row>
    <row r="28" spans="1:29" s="13" customFormat="1" ht="30.75" customHeight="1" x14ac:dyDescent="0.2">
      <c r="A28" s="1008"/>
      <c r="B28" s="1009"/>
      <c r="C28" s="1011"/>
      <c r="D28" s="1040"/>
      <c r="E28" s="634"/>
      <c r="F28" s="634"/>
      <c r="G28" s="611"/>
      <c r="H28" s="611"/>
      <c r="I28" s="888"/>
      <c r="J28" s="1045"/>
      <c r="K28" s="478">
        <v>0.4</v>
      </c>
      <c r="L28" s="146" t="s">
        <v>23</v>
      </c>
      <c r="M28" s="11">
        <v>0</v>
      </c>
      <c r="N28" s="11">
        <v>0</v>
      </c>
      <c r="O28" s="11">
        <v>0</v>
      </c>
      <c r="P28" s="11">
        <v>0</v>
      </c>
      <c r="Q28" s="51">
        <f>+SUM(M28:M28)*K28</f>
        <v>0</v>
      </c>
      <c r="R28" s="51">
        <f>+SUM(N28:N28)*K28</f>
        <v>0</v>
      </c>
      <c r="S28" s="51">
        <f>+SUM(O28:O28)*K28</f>
        <v>0</v>
      </c>
      <c r="T28" s="51">
        <f>+SUM(P28:P28)*K28</f>
        <v>0</v>
      </c>
      <c r="U28" s="51">
        <f t="shared" si="3"/>
        <v>0</v>
      </c>
      <c r="V28" s="1026"/>
      <c r="W28" s="1026"/>
      <c r="X28" s="1026"/>
      <c r="Y28" s="1026"/>
      <c r="Z28" s="1032"/>
      <c r="AA28" s="1037"/>
      <c r="AB28" s="1032"/>
      <c r="AC28" s="1034"/>
    </row>
    <row r="29" spans="1:29" s="13" customFormat="1" ht="24.6" customHeight="1" x14ac:dyDescent="0.2">
      <c r="A29" s="1008"/>
      <c r="B29" s="1009"/>
      <c r="C29" s="1011"/>
      <c r="D29" s="1040"/>
      <c r="E29" s="634"/>
      <c r="F29" s="634"/>
      <c r="G29" s="611"/>
      <c r="H29" s="611"/>
      <c r="I29" s="888"/>
      <c r="J29" s="1046" t="s">
        <v>1058</v>
      </c>
      <c r="K29" s="479">
        <v>0.25</v>
      </c>
      <c r="L29" s="94" t="s">
        <v>22</v>
      </c>
      <c r="M29" s="95">
        <v>0</v>
      </c>
      <c r="N29" s="95">
        <v>0</v>
      </c>
      <c r="O29" s="95">
        <v>0.5</v>
      </c>
      <c r="P29" s="95">
        <v>1</v>
      </c>
      <c r="Q29" s="96">
        <f>(SUM(M29:M29)*K29)</f>
        <v>0</v>
      </c>
      <c r="R29" s="6">
        <f t="shared" si="6"/>
        <v>0</v>
      </c>
      <c r="S29" s="6">
        <f>+SUM(O29:O29)*K29</f>
        <v>0.125</v>
      </c>
      <c r="T29" s="6">
        <f t="shared" si="2"/>
        <v>0.25</v>
      </c>
      <c r="U29" s="6">
        <f t="shared" si="3"/>
        <v>0.25</v>
      </c>
      <c r="V29" s="1026"/>
      <c r="W29" s="1026"/>
      <c r="X29" s="1026"/>
      <c r="Y29" s="1026"/>
      <c r="Z29" s="1032"/>
      <c r="AA29" s="1037"/>
      <c r="AB29" s="1032"/>
      <c r="AC29" s="1034"/>
    </row>
    <row r="30" spans="1:29" s="13" customFormat="1" ht="30.6" customHeight="1" x14ac:dyDescent="0.2">
      <c r="A30" s="1008"/>
      <c r="B30" s="1009"/>
      <c r="C30" s="1012"/>
      <c r="D30" s="1040"/>
      <c r="E30" s="634"/>
      <c r="F30" s="634"/>
      <c r="G30" s="611"/>
      <c r="H30" s="611"/>
      <c r="I30" s="888"/>
      <c r="J30" s="1047"/>
      <c r="K30" s="478">
        <v>0.25</v>
      </c>
      <c r="L30" s="146" t="s">
        <v>23</v>
      </c>
      <c r="M30" s="11">
        <v>0</v>
      </c>
      <c r="N30" s="11">
        <v>0</v>
      </c>
      <c r="O30" s="11">
        <v>0</v>
      </c>
      <c r="P30" s="11">
        <v>0</v>
      </c>
      <c r="Q30" s="51">
        <f>+SUM(M30:M30)*K30</f>
        <v>0</v>
      </c>
      <c r="R30" s="51">
        <f t="shared" si="6"/>
        <v>0</v>
      </c>
      <c r="S30" s="51">
        <f t="shared" si="4"/>
        <v>0</v>
      </c>
      <c r="T30" s="51">
        <f t="shared" si="2"/>
        <v>0</v>
      </c>
      <c r="U30" s="51">
        <f t="shared" si="3"/>
        <v>0</v>
      </c>
      <c r="V30" s="1035"/>
      <c r="W30" s="1035"/>
      <c r="X30" s="1035"/>
      <c r="Y30" s="1035"/>
      <c r="Z30" s="1038"/>
      <c r="AA30" s="1041"/>
      <c r="AB30" s="1032"/>
      <c r="AC30" s="1034"/>
    </row>
    <row r="31" spans="1:29" s="13" customFormat="1" ht="25.9" customHeight="1" x14ac:dyDescent="0.2">
      <c r="A31" s="1008"/>
      <c r="B31" s="1009"/>
      <c r="C31" s="1048" t="s">
        <v>200</v>
      </c>
      <c r="D31" s="1013" t="s">
        <v>201</v>
      </c>
      <c r="E31" s="818" t="s">
        <v>1143</v>
      </c>
      <c r="F31" s="969">
        <v>70</v>
      </c>
      <c r="G31" s="818" t="s">
        <v>1140</v>
      </c>
      <c r="H31" s="818" t="s">
        <v>202</v>
      </c>
      <c r="I31" s="818">
        <f>+MAX(V31:Y34)</f>
        <v>0</v>
      </c>
      <c r="J31" s="732" t="s">
        <v>1141</v>
      </c>
      <c r="K31" s="480">
        <v>0.5</v>
      </c>
      <c r="L31" s="249" t="s">
        <v>22</v>
      </c>
      <c r="M31" s="250">
        <v>0.25</v>
      </c>
      <c r="N31" s="250">
        <v>0.5</v>
      </c>
      <c r="O31" s="250">
        <v>0.75</v>
      </c>
      <c r="P31" s="250">
        <v>1</v>
      </c>
      <c r="Q31" s="129">
        <f>(SUM(M31:M31)*K31)</f>
        <v>0.125</v>
      </c>
      <c r="R31" s="6">
        <f t="shared" si="6"/>
        <v>0.25</v>
      </c>
      <c r="S31" s="6">
        <f t="shared" si="4"/>
        <v>0.375</v>
      </c>
      <c r="T31" s="6">
        <f t="shared" si="2"/>
        <v>0.5</v>
      </c>
      <c r="U31" s="6">
        <f t="shared" si="3"/>
        <v>0.5</v>
      </c>
      <c r="V31" s="1025">
        <f>+Q32+Q34</f>
        <v>0</v>
      </c>
      <c r="W31" s="1025">
        <f>+R32+R34</f>
        <v>0</v>
      </c>
      <c r="X31" s="1025">
        <f>+S32+S34</f>
        <v>0</v>
      </c>
      <c r="Y31" s="1025">
        <f>+T32+T34</f>
        <v>0</v>
      </c>
      <c r="Z31" s="1031" t="s">
        <v>179</v>
      </c>
      <c r="AA31" s="1031" t="s">
        <v>179</v>
      </c>
      <c r="AB31" s="1032"/>
      <c r="AC31" s="1034"/>
    </row>
    <row r="32" spans="1:29" s="13" customFormat="1" ht="28.15" customHeight="1" x14ac:dyDescent="0.2">
      <c r="A32" s="1008"/>
      <c r="B32" s="1009"/>
      <c r="C32" s="1049"/>
      <c r="D32" s="1013"/>
      <c r="E32" s="819"/>
      <c r="F32" s="970"/>
      <c r="G32" s="819"/>
      <c r="H32" s="819"/>
      <c r="I32" s="819"/>
      <c r="J32" s="732"/>
      <c r="K32" s="481">
        <v>0.5</v>
      </c>
      <c r="L32" s="251" t="s">
        <v>23</v>
      </c>
      <c r="M32" s="252">
        <v>0</v>
      </c>
      <c r="N32" s="252">
        <v>0</v>
      </c>
      <c r="O32" s="252">
        <v>0</v>
      </c>
      <c r="P32" s="252">
        <v>0</v>
      </c>
      <c r="Q32" s="51">
        <f>+SUM(M32:M32)*K32</f>
        <v>0</v>
      </c>
      <c r="R32" s="51">
        <f t="shared" si="6"/>
        <v>0</v>
      </c>
      <c r="S32" s="51">
        <f t="shared" si="4"/>
        <v>0</v>
      </c>
      <c r="T32" s="51">
        <f t="shared" si="2"/>
        <v>0</v>
      </c>
      <c r="U32" s="51">
        <f t="shared" si="3"/>
        <v>0</v>
      </c>
      <c r="V32" s="1026"/>
      <c r="W32" s="1026"/>
      <c r="X32" s="1026"/>
      <c r="Y32" s="1026"/>
      <c r="Z32" s="1032"/>
      <c r="AA32" s="1032"/>
      <c r="AB32" s="1032"/>
      <c r="AC32" s="1034"/>
    </row>
    <row r="33" spans="1:29" s="13" customFormat="1" ht="34.9" customHeight="1" x14ac:dyDescent="0.2">
      <c r="A33" s="1008"/>
      <c r="B33" s="1009"/>
      <c r="C33" s="1049"/>
      <c r="D33" s="1013"/>
      <c r="E33" s="819"/>
      <c r="F33" s="970"/>
      <c r="G33" s="819"/>
      <c r="H33" s="819"/>
      <c r="I33" s="819"/>
      <c r="J33" s="732" t="s">
        <v>1142</v>
      </c>
      <c r="K33" s="480">
        <v>0.5</v>
      </c>
      <c r="L33" s="249" t="s">
        <v>22</v>
      </c>
      <c r="M33" s="250">
        <v>0</v>
      </c>
      <c r="N33" s="250">
        <v>0</v>
      </c>
      <c r="O33" s="250">
        <v>0</v>
      </c>
      <c r="P33" s="250">
        <v>1</v>
      </c>
      <c r="Q33" s="129">
        <f>(SUM(M33:M33)*K33)</f>
        <v>0</v>
      </c>
      <c r="R33" s="6">
        <f t="shared" si="6"/>
        <v>0</v>
      </c>
      <c r="S33" s="6">
        <f t="shared" si="4"/>
        <v>0</v>
      </c>
      <c r="T33" s="6">
        <f t="shared" si="2"/>
        <v>0.5</v>
      </c>
      <c r="U33" s="6">
        <f t="shared" si="3"/>
        <v>0.5</v>
      </c>
      <c r="V33" s="1026"/>
      <c r="W33" s="1026"/>
      <c r="X33" s="1026"/>
      <c r="Y33" s="1026"/>
      <c r="Z33" s="1032"/>
      <c r="AA33" s="1032"/>
      <c r="AB33" s="1032"/>
      <c r="AC33" s="1034"/>
    </row>
    <row r="34" spans="1:29" s="13" customFormat="1" ht="36.6" customHeight="1" x14ac:dyDescent="0.2">
      <c r="A34" s="1008"/>
      <c r="B34" s="1009"/>
      <c r="C34" s="1049"/>
      <c r="D34" s="1013"/>
      <c r="E34" s="819"/>
      <c r="F34" s="970"/>
      <c r="G34" s="819"/>
      <c r="H34" s="819"/>
      <c r="I34" s="819"/>
      <c r="J34" s="769"/>
      <c r="K34" s="481">
        <v>0.5</v>
      </c>
      <c r="L34" s="251" t="s">
        <v>23</v>
      </c>
      <c r="M34" s="252">
        <v>0</v>
      </c>
      <c r="N34" s="252">
        <v>0</v>
      </c>
      <c r="O34" s="252">
        <v>0</v>
      </c>
      <c r="P34" s="252">
        <v>0</v>
      </c>
      <c r="Q34" s="51">
        <f>+SUM(M34:M34)*K34</f>
        <v>0</v>
      </c>
      <c r="R34" s="51">
        <f t="shared" si="6"/>
        <v>0</v>
      </c>
      <c r="S34" s="51">
        <f t="shared" si="4"/>
        <v>0</v>
      </c>
      <c r="T34" s="51">
        <f t="shared" si="2"/>
        <v>0</v>
      </c>
      <c r="U34" s="51">
        <f t="shared" si="3"/>
        <v>0</v>
      </c>
      <c r="V34" s="1035"/>
      <c r="W34" s="1035"/>
      <c r="X34" s="1035"/>
      <c r="Y34" s="1035"/>
      <c r="Z34" s="1032"/>
      <c r="AA34" s="1032"/>
      <c r="AB34" s="1032"/>
      <c r="AC34" s="1034"/>
    </row>
    <row r="35" spans="1:29" s="13" customFormat="1" ht="36.6" customHeight="1" x14ac:dyDescent="0.2">
      <c r="A35" s="1008"/>
      <c r="B35" s="1009"/>
      <c r="C35" s="1049"/>
      <c r="D35" s="1013"/>
      <c r="E35" s="828" t="s">
        <v>1146</v>
      </c>
      <c r="F35" s="1061">
        <v>71</v>
      </c>
      <c r="G35" s="850" t="s">
        <v>1147</v>
      </c>
      <c r="H35" s="818" t="s">
        <v>202</v>
      </c>
      <c r="I35" s="818">
        <f>+MAX(V37:Y38)</f>
        <v>0</v>
      </c>
      <c r="J35" s="753" t="s">
        <v>1141</v>
      </c>
      <c r="K35" s="482">
        <v>0.5</v>
      </c>
      <c r="L35" s="249" t="s">
        <v>22</v>
      </c>
      <c r="M35" s="250">
        <v>0</v>
      </c>
      <c r="N35" s="250">
        <v>0.5</v>
      </c>
      <c r="O35" s="250">
        <v>0.75</v>
      </c>
      <c r="P35" s="250">
        <v>1</v>
      </c>
      <c r="Q35" s="129">
        <f>(SUM(M35:M35)*K35)</f>
        <v>0</v>
      </c>
      <c r="R35" s="6">
        <f t="shared" ref="R35:R36" si="7">+SUM(N35:N35)*K35</f>
        <v>0.25</v>
      </c>
      <c r="S35" s="6">
        <f t="shared" ref="S35:S36" si="8">+SUM(O35:O35)*K35</f>
        <v>0.375</v>
      </c>
      <c r="T35" s="6">
        <f t="shared" ref="T35:T36" si="9">+SUM(P35:P35)*K35</f>
        <v>0.5</v>
      </c>
      <c r="U35" s="6">
        <f t="shared" ref="U35:U36" si="10">+MAX(Q35:T35)</f>
        <v>0.5</v>
      </c>
      <c r="V35" s="1025">
        <f>+Q38</f>
        <v>0</v>
      </c>
      <c r="W35" s="1025">
        <f>+R38</f>
        <v>0</v>
      </c>
      <c r="X35" s="1025">
        <f>+S38</f>
        <v>0</v>
      </c>
      <c r="Y35" s="1025">
        <f>+T38</f>
        <v>0</v>
      </c>
      <c r="Z35" s="1032"/>
      <c r="AA35" s="1032"/>
      <c r="AB35" s="1032"/>
      <c r="AC35" s="1034"/>
    </row>
    <row r="36" spans="1:29" s="13" customFormat="1" ht="36.6" customHeight="1" x14ac:dyDescent="0.2">
      <c r="A36" s="1008"/>
      <c r="B36" s="1009"/>
      <c r="C36" s="1049"/>
      <c r="D36" s="1013"/>
      <c r="E36" s="828"/>
      <c r="F36" s="1061"/>
      <c r="G36" s="851"/>
      <c r="H36" s="819"/>
      <c r="I36" s="819"/>
      <c r="J36" s="754"/>
      <c r="K36" s="481">
        <v>0.5</v>
      </c>
      <c r="L36" s="251" t="s">
        <v>23</v>
      </c>
      <c r="M36" s="252">
        <v>0</v>
      </c>
      <c r="N36" s="252">
        <v>0</v>
      </c>
      <c r="O36" s="252">
        <v>0</v>
      </c>
      <c r="P36" s="252">
        <v>0</v>
      </c>
      <c r="Q36" s="51">
        <f>+SUM(M36:M36)*K36</f>
        <v>0</v>
      </c>
      <c r="R36" s="51">
        <f t="shared" si="7"/>
        <v>0</v>
      </c>
      <c r="S36" s="51">
        <f t="shared" si="8"/>
        <v>0</v>
      </c>
      <c r="T36" s="51">
        <f t="shared" si="9"/>
        <v>0</v>
      </c>
      <c r="U36" s="51">
        <f t="shared" si="10"/>
        <v>0</v>
      </c>
      <c r="V36" s="1026"/>
      <c r="W36" s="1026"/>
      <c r="X36" s="1026"/>
      <c r="Y36" s="1026"/>
      <c r="Z36" s="1032"/>
      <c r="AA36" s="1032"/>
      <c r="AB36" s="1032"/>
      <c r="AC36" s="1034"/>
    </row>
    <row r="37" spans="1:29" s="13" customFormat="1" ht="49.9" customHeight="1" x14ac:dyDescent="0.2">
      <c r="A37" s="1008"/>
      <c r="B37" s="1009"/>
      <c r="C37" s="1049"/>
      <c r="D37" s="1013"/>
      <c r="E37" s="828"/>
      <c r="F37" s="1061"/>
      <c r="G37" s="851"/>
      <c r="H37" s="819"/>
      <c r="I37" s="819"/>
      <c r="J37" s="765" t="s">
        <v>1148</v>
      </c>
      <c r="K37" s="483">
        <v>1</v>
      </c>
      <c r="L37" s="415" t="s">
        <v>22</v>
      </c>
      <c r="M37" s="416">
        <v>0</v>
      </c>
      <c r="N37" s="416">
        <v>0.5</v>
      </c>
      <c r="O37" s="416">
        <v>0.75</v>
      </c>
      <c r="P37" s="416">
        <v>1</v>
      </c>
      <c r="Q37" s="129">
        <f>(SUM(M37:M37)*K37)</f>
        <v>0</v>
      </c>
      <c r="R37" s="6">
        <f t="shared" si="6"/>
        <v>0.5</v>
      </c>
      <c r="S37" s="6">
        <f t="shared" si="4"/>
        <v>0.75</v>
      </c>
      <c r="T37" s="6">
        <f t="shared" si="2"/>
        <v>1</v>
      </c>
      <c r="U37" s="6">
        <f t="shared" si="3"/>
        <v>1</v>
      </c>
      <c r="V37" s="1026"/>
      <c r="W37" s="1026"/>
      <c r="X37" s="1026"/>
      <c r="Y37" s="1026"/>
      <c r="Z37" s="1032"/>
      <c r="AA37" s="1032"/>
      <c r="AB37" s="1032"/>
      <c r="AC37" s="1034"/>
    </row>
    <row r="38" spans="1:29" s="13" customFormat="1" ht="57" customHeight="1" x14ac:dyDescent="0.2">
      <c r="A38" s="1008"/>
      <c r="B38" s="1009"/>
      <c r="C38" s="1050"/>
      <c r="D38" s="1013"/>
      <c r="E38" s="828"/>
      <c r="F38" s="1061"/>
      <c r="G38" s="884"/>
      <c r="H38" s="820"/>
      <c r="I38" s="820"/>
      <c r="J38" s="765"/>
      <c r="K38" s="484">
        <v>1</v>
      </c>
      <c r="L38" s="417" t="s">
        <v>23</v>
      </c>
      <c r="M38" s="418">
        <v>0</v>
      </c>
      <c r="N38" s="418">
        <v>0</v>
      </c>
      <c r="O38" s="418">
        <v>0</v>
      </c>
      <c r="P38" s="418">
        <v>0</v>
      </c>
      <c r="Q38" s="51">
        <f>+SUM(M38:M38)*K38</f>
        <v>0</v>
      </c>
      <c r="R38" s="51">
        <f t="shared" si="6"/>
        <v>0</v>
      </c>
      <c r="S38" s="51">
        <f t="shared" si="4"/>
        <v>0</v>
      </c>
      <c r="T38" s="51">
        <f t="shared" si="2"/>
        <v>0</v>
      </c>
      <c r="U38" s="51">
        <f t="shared" si="3"/>
        <v>0</v>
      </c>
      <c r="V38" s="1035"/>
      <c r="W38" s="1035"/>
      <c r="X38" s="1035"/>
      <c r="Y38" s="1035"/>
      <c r="Z38" s="1038"/>
      <c r="AA38" s="1038"/>
      <c r="AB38" s="1032"/>
      <c r="AC38" s="1034"/>
    </row>
    <row r="39" spans="1:29" s="13" customFormat="1" ht="30" customHeight="1" x14ac:dyDescent="0.2">
      <c r="A39" s="1008"/>
      <c r="B39" s="1009"/>
      <c r="C39" s="1017" t="s">
        <v>203</v>
      </c>
      <c r="D39" s="1013" t="s">
        <v>204</v>
      </c>
      <c r="E39" s="611" t="s">
        <v>205</v>
      </c>
      <c r="F39" s="545">
        <v>72</v>
      </c>
      <c r="G39" s="1014" t="s">
        <v>688</v>
      </c>
      <c r="H39" s="550" t="s">
        <v>689</v>
      </c>
      <c r="I39" s="888">
        <v>0</v>
      </c>
      <c r="J39" s="1024" t="s">
        <v>690</v>
      </c>
      <c r="K39" s="474">
        <v>0.4</v>
      </c>
      <c r="L39" s="243" t="s">
        <v>22</v>
      </c>
      <c r="M39" s="244">
        <v>1</v>
      </c>
      <c r="N39" s="244">
        <v>1</v>
      </c>
      <c r="O39" s="244">
        <v>1</v>
      </c>
      <c r="P39" s="244">
        <v>1</v>
      </c>
      <c r="Q39" s="6">
        <f>(SUM(M39:M39)*K39)</f>
        <v>0.4</v>
      </c>
      <c r="R39" s="6">
        <f t="shared" si="6"/>
        <v>0.4</v>
      </c>
      <c r="S39" s="6">
        <f t="shared" si="4"/>
        <v>0.4</v>
      </c>
      <c r="T39" s="6">
        <f t="shared" si="2"/>
        <v>0.4</v>
      </c>
      <c r="U39" s="6">
        <f t="shared" si="3"/>
        <v>0.4</v>
      </c>
      <c r="V39" s="1051">
        <v>0</v>
      </c>
      <c r="W39" s="1051">
        <v>0</v>
      </c>
      <c r="X39" s="1051">
        <v>0</v>
      </c>
      <c r="Y39" s="1051">
        <v>0</v>
      </c>
      <c r="Z39" s="1060" t="s">
        <v>193</v>
      </c>
      <c r="AA39" s="591" t="s">
        <v>206</v>
      </c>
      <c r="AB39" s="1032"/>
      <c r="AC39" s="1034"/>
    </row>
    <row r="40" spans="1:29" s="13" customFormat="1" ht="27" customHeight="1" x14ac:dyDescent="0.2">
      <c r="A40" s="1008"/>
      <c r="B40" s="1009"/>
      <c r="C40" s="1017"/>
      <c r="D40" s="1013"/>
      <c r="E40" s="611"/>
      <c r="F40" s="546"/>
      <c r="G40" s="1015"/>
      <c r="H40" s="550"/>
      <c r="I40" s="550"/>
      <c r="J40" s="1024"/>
      <c r="K40" s="475">
        <v>0.4</v>
      </c>
      <c r="L40" s="146" t="s">
        <v>23</v>
      </c>
      <c r="M40" s="11">
        <v>0</v>
      </c>
      <c r="N40" s="11">
        <v>0</v>
      </c>
      <c r="O40" s="11">
        <v>0</v>
      </c>
      <c r="P40" s="11">
        <v>0</v>
      </c>
      <c r="Q40" s="51">
        <f>+SUM(M40:M40)*K40</f>
        <v>0</v>
      </c>
      <c r="R40" s="51">
        <f t="shared" si="6"/>
        <v>0</v>
      </c>
      <c r="S40" s="51">
        <f t="shared" si="4"/>
        <v>0</v>
      </c>
      <c r="T40" s="51">
        <f>+SUM(P40:P40)*K40</f>
        <v>0</v>
      </c>
      <c r="U40" s="51">
        <f t="shared" si="3"/>
        <v>0</v>
      </c>
      <c r="V40" s="1051"/>
      <c r="W40" s="1051"/>
      <c r="X40" s="1051"/>
      <c r="Y40" s="1051"/>
      <c r="Z40" s="1060"/>
      <c r="AA40" s="586"/>
      <c r="AB40" s="1032"/>
      <c r="AC40" s="1034"/>
    </row>
    <row r="41" spans="1:29" s="13" customFormat="1" ht="33.6" customHeight="1" x14ac:dyDescent="0.2">
      <c r="A41" s="1008"/>
      <c r="B41" s="1009"/>
      <c r="C41" s="1017"/>
      <c r="D41" s="1013"/>
      <c r="E41" s="611"/>
      <c r="F41" s="546"/>
      <c r="G41" s="1015"/>
      <c r="H41" s="550"/>
      <c r="I41" s="550"/>
      <c r="J41" s="1024" t="s">
        <v>691</v>
      </c>
      <c r="K41" s="474">
        <v>0.6</v>
      </c>
      <c r="L41" s="145" t="s">
        <v>22</v>
      </c>
      <c r="M41" s="6">
        <v>0.1</v>
      </c>
      <c r="N41" s="6">
        <v>0.4</v>
      </c>
      <c r="O41" s="6">
        <v>0.7</v>
      </c>
      <c r="P41" s="6">
        <v>1</v>
      </c>
      <c r="Q41" s="6">
        <f>(SUM(M41:M41)*K41)</f>
        <v>0.06</v>
      </c>
      <c r="R41" s="6">
        <f t="shared" si="6"/>
        <v>0.24</v>
      </c>
      <c r="S41" s="6">
        <f t="shared" si="4"/>
        <v>0.42</v>
      </c>
      <c r="T41" s="6">
        <f t="shared" si="2"/>
        <v>0.6</v>
      </c>
      <c r="U41" s="6">
        <f t="shared" si="3"/>
        <v>0.6</v>
      </c>
      <c r="V41" s="1051"/>
      <c r="W41" s="1051"/>
      <c r="X41" s="1051"/>
      <c r="Y41" s="1051"/>
      <c r="Z41" s="1060"/>
      <c r="AA41" s="586"/>
      <c r="AB41" s="1032"/>
      <c r="AC41" s="1034"/>
    </row>
    <row r="42" spans="1:29" s="13" customFormat="1" ht="51.6" customHeight="1" x14ac:dyDescent="0.2">
      <c r="A42" s="1008"/>
      <c r="B42" s="1009"/>
      <c r="C42" s="1017"/>
      <c r="D42" s="1013"/>
      <c r="E42" s="611"/>
      <c r="F42" s="546"/>
      <c r="G42" s="1015"/>
      <c r="H42" s="550"/>
      <c r="I42" s="550"/>
      <c r="J42" s="1024"/>
      <c r="K42" s="475">
        <v>0.6</v>
      </c>
      <c r="L42" s="146" t="s">
        <v>23</v>
      </c>
      <c r="M42" s="11">
        <v>0</v>
      </c>
      <c r="N42" s="11">
        <v>0</v>
      </c>
      <c r="O42" s="11">
        <v>0</v>
      </c>
      <c r="P42" s="11">
        <v>0</v>
      </c>
      <c r="Q42" s="51">
        <f>+SUM(M42:M42)*K42</f>
        <v>0</v>
      </c>
      <c r="R42" s="51">
        <f t="shared" si="6"/>
        <v>0</v>
      </c>
      <c r="S42" s="51">
        <f t="shared" si="4"/>
        <v>0</v>
      </c>
      <c r="T42" s="51">
        <f t="shared" si="2"/>
        <v>0</v>
      </c>
      <c r="U42" s="51">
        <f t="shared" si="3"/>
        <v>0</v>
      </c>
      <c r="V42" s="1051"/>
      <c r="W42" s="1051"/>
      <c r="X42" s="1051"/>
      <c r="Y42" s="1051"/>
      <c r="Z42" s="1060"/>
      <c r="AA42" s="586"/>
      <c r="AB42" s="1032"/>
      <c r="AC42" s="1034"/>
    </row>
    <row r="43" spans="1:29" s="13" customFormat="1" ht="36.6" customHeight="1" x14ac:dyDescent="0.2">
      <c r="A43" s="1008"/>
      <c r="B43" s="1009"/>
      <c r="C43" s="1017"/>
      <c r="D43" s="1059" t="s">
        <v>207</v>
      </c>
      <c r="E43" s="611" t="s">
        <v>692</v>
      </c>
      <c r="F43" s="545">
        <v>73</v>
      </c>
      <c r="G43" s="1014" t="s">
        <v>208</v>
      </c>
      <c r="H43" s="550" t="s">
        <v>693</v>
      </c>
      <c r="I43" s="888">
        <f>+MAX(V43:Y46)</f>
        <v>0</v>
      </c>
      <c r="J43" s="1024" t="s">
        <v>694</v>
      </c>
      <c r="K43" s="474">
        <v>0.7</v>
      </c>
      <c r="L43" s="145" t="s">
        <v>22</v>
      </c>
      <c r="M43" s="6">
        <v>0.25</v>
      </c>
      <c r="N43" s="6">
        <v>0.5</v>
      </c>
      <c r="O43" s="6">
        <v>0.75</v>
      </c>
      <c r="P43" s="6">
        <v>1</v>
      </c>
      <c r="Q43" s="6">
        <f>(SUM(M43:M43)*K43)</f>
        <v>0.17499999999999999</v>
      </c>
      <c r="R43" s="6">
        <f t="shared" si="6"/>
        <v>0.35</v>
      </c>
      <c r="S43" s="6">
        <f t="shared" si="4"/>
        <v>0.52499999999999991</v>
      </c>
      <c r="T43" s="6">
        <f t="shared" si="2"/>
        <v>0.7</v>
      </c>
      <c r="U43" s="6">
        <f t="shared" si="3"/>
        <v>0.7</v>
      </c>
      <c r="V43" s="1051">
        <f>+Q44+Q46</f>
        <v>0</v>
      </c>
      <c r="W43" s="1051">
        <f>+R44+R46</f>
        <v>0</v>
      </c>
      <c r="X43" s="1051">
        <f>+S44+S46</f>
        <v>0</v>
      </c>
      <c r="Y43" s="1051">
        <f>+T44+T46</f>
        <v>0</v>
      </c>
      <c r="Z43" s="1060"/>
      <c r="AA43" s="591" t="s">
        <v>209</v>
      </c>
      <c r="AB43" s="1032"/>
      <c r="AC43" s="1034"/>
    </row>
    <row r="44" spans="1:29" s="13" customFormat="1" ht="25.9" customHeight="1" x14ac:dyDescent="0.2">
      <c r="A44" s="1008"/>
      <c r="B44" s="1009"/>
      <c r="C44" s="1017"/>
      <c r="D44" s="1059"/>
      <c r="E44" s="611"/>
      <c r="F44" s="546"/>
      <c r="G44" s="1015"/>
      <c r="H44" s="550"/>
      <c r="I44" s="550"/>
      <c r="J44" s="1024"/>
      <c r="K44" s="475">
        <v>0.7</v>
      </c>
      <c r="L44" s="146" t="s">
        <v>23</v>
      </c>
      <c r="M44" s="11">
        <v>0</v>
      </c>
      <c r="N44" s="11">
        <v>0</v>
      </c>
      <c r="O44" s="11">
        <v>0</v>
      </c>
      <c r="P44" s="11">
        <v>0</v>
      </c>
      <c r="Q44" s="51">
        <f>+SUM(M44:M44)*K44</f>
        <v>0</v>
      </c>
      <c r="R44" s="51">
        <f t="shared" si="6"/>
        <v>0</v>
      </c>
      <c r="S44" s="51">
        <f t="shared" si="4"/>
        <v>0</v>
      </c>
      <c r="T44" s="51">
        <f t="shared" si="2"/>
        <v>0</v>
      </c>
      <c r="U44" s="51">
        <f t="shared" si="3"/>
        <v>0</v>
      </c>
      <c r="V44" s="1051"/>
      <c r="W44" s="1051"/>
      <c r="X44" s="1051"/>
      <c r="Y44" s="1051"/>
      <c r="Z44" s="1060"/>
      <c r="AA44" s="586"/>
      <c r="AB44" s="1032"/>
      <c r="AC44" s="1034"/>
    </row>
    <row r="45" spans="1:29" s="13" customFormat="1" ht="49.9" customHeight="1" x14ac:dyDescent="0.2">
      <c r="A45" s="1008"/>
      <c r="B45" s="1009"/>
      <c r="C45" s="1017"/>
      <c r="D45" s="1059"/>
      <c r="E45" s="611"/>
      <c r="F45" s="546"/>
      <c r="G45" s="1015"/>
      <c r="H45" s="550"/>
      <c r="I45" s="550"/>
      <c r="J45" s="1024" t="s">
        <v>210</v>
      </c>
      <c r="K45" s="474">
        <v>0.3</v>
      </c>
      <c r="L45" s="145" t="s">
        <v>22</v>
      </c>
      <c r="M45" s="6">
        <v>0</v>
      </c>
      <c r="N45" s="6">
        <v>0</v>
      </c>
      <c r="O45" s="6">
        <v>0</v>
      </c>
      <c r="P45" s="6">
        <v>1</v>
      </c>
      <c r="Q45" s="6">
        <f>(SUM(M45:M45)*K45)</f>
        <v>0</v>
      </c>
      <c r="R45" s="6">
        <v>0</v>
      </c>
      <c r="S45" s="6">
        <f t="shared" si="4"/>
        <v>0</v>
      </c>
      <c r="T45" s="6">
        <f t="shared" si="2"/>
        <v>0.3</v>
      </c>
      <c r="U45" s="6">
        <f t="shared" si="3"/>
        <v>0.3</v>
      </c>
      <c r="V45" s="1051"/>
      <c r="W45" s="1051"/>
      <c r="X45" s="1051"/>
      <c r="Y45" s="1051"/>
      <c r="Z45" s="1060"/>
      <c r="AA45" s="586"/>
      <c r="AB45" s="1032"/>
      <c r="AC45" s="1034"/>
    </row>
    <row r="46" spans="1:29" s="13" customFormat="1" ht="37.9" customHeight="1" x14ac:dyDescent="0.2">
      <c r="A46" s="1008"/>
      <c r="B46" s="1009"/>
      <c r="C46" s="1017"/>
      <c r="D46" s="1059"/>
      <c r="E46" s="611"/>
      <c r="F46" s="546"/>
      <c r="G46" s="1015"/>
      <c r="H46" s="550"/>
      <c r="I46" s="550"/>
      <c r="J46" s="1024"/>
      <c r="K46" s="475">
        <v>0.3</v>
      </c>
      <c r="L46" s="146" t="s">
        <v>23</v>
      </c>
      <c r="M46" s="11">
        <v>0</v>
      </c>
      <c r="N46" s="11">
        <v>0</v>
      </c>
      <c r="O46" s="11">
        <v>0</v>
      </c>
      <c r="P46" s="11">
        <v>0</v>
      </c>
      <c r="Q46" s="51">
        <f>+SUM(M46:M46)*K46</f>
        <v>0</v>
      </c>
      <c r="R46" s="51">
        <f t="shared" ref="R46:R54" si="11">+SUM(N46:N46)*K46</f>
        <v>0</v>
      </c>
      <c r="S46" s="51">
        <f t="shared" si="4"/>
        <v>0</v>
      </c>
      <c r="T46" s="51">
        <f t="shared" si="2"/>
        <v>0</v>
      </c>
      <c r="U46" s="51">
        <f t="shared" si="3"/>
        <v>0</v>
      </c>
      <c r="V46" s="1051"/>
      <c r="W46" s="1051"/>
      <c r="X46" s="1051"/>
      <c r="Y46" s="1051"/>
      <c r="Z46" s="1060"/>
      <c r="AA46" s="587"/>
      <c r="AB46" s="1032"/>
      <c r="AC46" s="1034"/>
    </row>
    <row r="47" spans="1:29" s="13" customFormat="1" ht="49.9" customHeight="1" x14ac:dyDescent="0.2">
      <c r="A47" s="1008"/>
      <c r="B47" s="1009"/>
      <c r="C47" s="1017" t="s">
        <v>211</v>
      </c>
      <c r="D47" s="1013" t="s">
        <v>212</v>
      </c>
      <c r="E47" s="1022" t="s">
        <v>695</v>
      </c>
      <c r="F47" s="1018">
        <v>74</v>
      </c>
      <c r="G47" s="1020" t="s">
        <v>696</v>
      </c>
      <c r="H47" s="1022" t="s">
        <v>213</v>
      </c>
      <c r="I47" s="1023">
        <v>0</v>
      </c>
      <c r="J47" s="1024" t="s">
        <v>697</v>
      </c>
      <c r="K47" s="474">
        <v>0.4</v>
      </c>
      <c r="L47" s="145" t="s">
        <v>22</v>
      </c>
      <c r="M47" s="6">
        <v>0.5</v>
      </c>
      <c r="N47" s="6">
        <v>0.75</v>
      </c>
      <c r="O47" s="6">
        <v>1</v>
      </c>
      <c r="P47" s="6">
        <v>1</v>
      </c>
      <c r="Q47" s="6">
        <f>(SUM(M47:M47)*K47)</f>
        <v>0.2</v>
      </c>
      <c r="R47" s="6">
        <f t="shared" si="11"/>
        <v>0.30000000000000004</v>
      </c>
      <c r="S47" s="6">
        <f t="shared" si="4"/>
        <v>0.4</v>
      </c>
      <c r="T47" s="6">
        <f t="shared" si="2"/>
        <v>0.4</v>
      </c>
      <c r="U47" s="6">
        <f t="shared" si="3"/>
        <v>0.4</v>
      </c>
      <c r="V47" s="1051">
        <f>+Q48+Q50</f>
        <v>0</v>
      </c>
      <c r="W47" s="1051">
        <f t="shared" ref="W47:Y47" si="12">+R48+R50</f>
        <v>0</v>
      </c>
      <c r="X47" s="1051">
        <f t="shared" si="12"/>
        <v>0</v>
      </c>
      <c r="Y47" s="1051">
        <f t="shared" si="12"/>
        <v>0</v>
      </c>
      <c r="Z47" s="1060"/>
      <c r="AA47" s="591" t="s">
        <v>194</v>
      </c>
      <c r="AB47" s="1032"/>
      <c r="AC47" s="1034"/>
    </row>
    <row r="48" spans="1:29" s="13" customFormat="1" ht="41.45" customHeight="1" x14ac:dyDescent="0.2">
      <c r="A48" s="1008"/>
      <c r="B48" s="1009"/>
      <c r="C48" s="1017"/>
      <c r="D48" s="1013"/>
      <c r="E48" s="1022"/>
      <c r="F48" s="1019"/>
      <c r="G48" s="1021"/>
      <c r="H48" s="1022"/>
      <c r="I48" s="1022"/>
      <c r="J48" s="1024"/>
      <c r="K48" s="475">
        <v>0.4</v>
      </c>
      <c r="L48" s="146" t="s">
        <v>23</v>
      </c>
      <c r="M48" s="11">
        <v>0</v>
      </c>
      <c r="N48" s="11">
        <v>0</v>
      </c>
      <c r="O48" s="11">
        <v>0</v>
      </c>
      <c r="P48" s="11">
        <v>0</v>
      </c>
      <c r="Q48" s="51">
        <f>+SUM(M48:M48)*K48</f>
        <v>0</v>
      </c>
      <c r="R48" s="51">
        <f t="shared" si="11"/>
        <v>0</v>
      </c>
      <c r="S48" s="51">
        <f t="shared" si="4"/>
        <v>0</v>
      </c>
      <c r="T48" s="51">
        <f t="shared" si="2"/>
        <v>0</v>
      </c>
      <c r="U48" s="51">
        <f t="shared" si="3"/>
        <v>0</v>
      </c>
      <c r="V48" s="1051"/>
      <c r="W48" s="1051"/>
      <c r="X48" s="1051"/>
      <c r="Y48" s="1051"/>
      <c r="Z48" s="1060"/>
      <c r="AA48" s="586"/>
      <c r="AB48" s="1032"/>
      <c r="AC48" s="1034"/>
    </row>
    <row r="49" spans="1:29" s="13" customFormat="1" ht="43.9" customHeight="1" x14ac:dyDescent="0.2">
      <c r="A49" s="1008"/>
      <c r="B49" s="1009"/>
      <c r="C49" s="1017"/>
      <c r="D49" s="1013"/>
      <c r="E49" s="1022"/>
      <c r="F49" s="1019"/>
      <c r="G49" s="1021"/>
      <c r="H49" s="1022"/>
      <c r="I49" s="1022"/>
      <c r="J49" s="1024" t="s">
        <v>698</v>
      </c>
      <c r="K49" s="474">
        <v>0.6</v>
      </c>
      <c r="L49" s="145" t="s">
        <v>22</v>
      </c>
      <c r="M49" s="6">
        <v>0</v>
      </c>
      <c r="N49" s="6">
        <v>0.5</v>
      </c>
      <c r="O49" s="6">
        <v>0.75</v>
      </c>
      <c r="P49" s="6">
        <v>1</v>
      </c>
      <c r="Q49" s="6">
        <f>(SUM(M49:M49)*K49)</f>
        <v>0</v>
      </c>
      <c r="R49" s="6">
        <f t="shared" si="11"/>
        <v>0.3</v>
      </c>
      <c r="S49" s="6">
        <f t="shared" si="4"/>
        <v>0.44999999999999996</v>
      </c>
      <c r="T49" s="6">
        <f t="shared" si="2"/>
        <v>0.6</v>
      </c>
      <c r="U49" s="6">
        <f t="shared" si="3"/>
        <v>0.6</v>
      </c>
      <c r="V49" s="1051"/>
      <c r="W49" s="1051"/>
      <c r="X49" s="1051"/>
      <c r="Y49" s="1051"/>
      <c r="Z49" s="1060"/>
      <c r="AA49" s="586"/>
      <c r="AB49" s="1032"/>
      <c r="AC49" s="1034"/>
    </row>
    <row r="50" spans="1:29" s="13" customFormat="1" ht="76.5" customHeight="1" x14ac:dyDescent="0.2">
      <c r="A50" s="1008"/>
      <c r="B50" s="1009"/>
      <c r="C50" s="1017"/>
      <c r="D50" s="1013"/>
      <c r="E50" s="1022"/>
      <c r="F50" s="1019"/>
      <c r="G50" s="1021"/>
      <c r="H50" s="1022"/>
      <c r="I50" s="1022"/>
      <c r="J50" s="1024"/>
      <c r="K50" s="475">
        <v>0.6</v>
      </c>
      <c r="L50" s="146" t="s">
        <v>23</v>
      </c>
      <c r="M50" s="11">
        <v>0</v>
      </c>
      <c r="N50" s="11">
        <v>0</v>
      </c>
      <c r="O50" s="11">
        <v>0</v>
      </c>
      <c r="P50" s="11">
        <v>0</v>
      </c>
      <c r="Q50" s="51">
        <f>+SUM(M50:M50)*K50</f>
        <v>0</v>
      </c>
      <c r="R50" s="51">
        <f t="shared" si="11"/>
        <v>0</v>
      </c>
      <c r="S50" s="51">
        <f t="shared" si="4"/>
        <v>0</v>
      </c>
      <c r="T50" s="51">
        <f t="shared" si="2"/>
        <v>0</v>
      </c>
      <c r="U50" s="51">
        <f t="shared" si="3"/>
        <v>0</v>
      </c>
      <c r="V50" s="1051"/>
      <c r="W50" s="1051"/>
      <c r="X50" s="1051"/>
      <c r="Y50" s="1051"/>
      <c r="Z50" s="1060"/>
      <c r="AA50" s="586"/>
      <c r="AB50" s="1032"/>
      <c r="AC50" s="1034"/>
    </row>
    <row r="51" spans="1:29" s="13" customFormat="1" ht="43.9" customHeight="1" x14ac:dyDescent="0.2">
      <c r="A51" s="1008"/>
      <c r="B51" s="1009"/>
      <c r="C51" s="1017" t="s">
        <v>214</v>
      </c>
      <c r="D51" s="1013" t="s">
        <v>215</v>
      </c>
      <c r="E51" s="1052" t="s">
        <v>699</v>
      </c>
      <c r="F51" s="1053">
        <v>75</v>
      </c>
      <c r="G51" s="1056" t="s">
        <v>700</v>
      </c>
      <c r="H51" s="1062" t="s">
        <v>701</v>
      </c>
      <c r="I51" s="1062">
        <v>0</v>
      </c>
      <c r="J51" s="1024" t="s">
        <v>702</v>
      </c>
      <c r="K51" s="474">
        <v>0.3</v>
      </c>
      <c r="L51" s="145" t="s">
        <v>22</v>
      </c>
      <c r="M51" s="6">
        <v>0.35</v>
      </c>
      <c r="N51" s="6">
        <v>0.7</v>
      </c>
      <c r="O51" s="6">
        <v>1</v>
      </c>
      <c r="P51" s="6">
        <v>1</v>
      </c>
      <c r="Q51" s="6">
        <f>(SUM(M51:M51)*K51)</f>
        <v>0.105</v>
      </c>
      <c r="R51" s="6">
        <f t="shared" si="11"/>
        <v>0.21</v>
      </c>
      <c r="S51" s="6">
        <f t="shared" si="4"/>
        <v>0.3</v>
      </c>
      <c r="T51" s="6">
        <f t="shared" si="2"/>
        <v>0.3</v>
      </c>
      <c r="U51" s="6">
        <f t="shared" si="3"/>
        <v>0.3</v>
      </c>
      <c r="V51" s="1051">
        <v>0</v>
      </c>
      <c r="W51" s="1051">
        <v>0</v>
      </c>
      <c r="X51" s="1051">
        <v>0</v>
      </c>
      <c r="Y51" s="1051">
        <v>0</v>
      </c>
      <c r="Z51" s="1060"/>
      <c r="AA51" s="586"/>
      <c r="AB51" s="1032"/>
      <c r="AC51" s="1034"/>
    </row>
    <row r="52" spans="1:29" s="13" customFormat="1" ht="56.45" customHeight="1" x14ac:dyDescent="0.2">
      <c r="A52" s="1008"/>
      <c r="B52" s="1009"/>
      <c r="C52" s="1017"/>
      <c r="D52" s="1013"/>
      <c r="E52" s="1052"/>
      <c r="F52" s="1054"/>
      <c r="G52" s="1057"/>
      <c r="H52" s="1062"/>
      <c r="I52" s="1062"/>
      <c r="J52" s="1024"/>
      <c r="K52" s="475">
        <v>0.3</v>
      </c>
      <c r="L52" s="146" t="s">
        <v>23</v>
      </c>
      <c r="M52" s="11">
        <v>0</v>
      </c>
      <c r="N52" s="11">
        <v>0</v>
      </c>
      <c r="O52" s="11">
        <v>0</v>
      </c>
      <c r="P52" s="11">
        <v>0</v>
      </c>
      <c r="Q52" s="51">
        <f>+SUM(M52:M52)*K52</f>
        <v>0</v>
      </c>
      <c r="R52" s="51">
        <f t="shared" si="11"/>
        <v>0</v>
      </c>
      <c r="S52" s="51">
        <f t="shared" si="4"/>
        <v>0</v>
      </c>
      <c r="T52" s="51">
        <f t="shared" si="2"/>
        <v>0</v>
      </c>
      <c r="U52" s="51">
        <f t="shared" si="3"/>
        <v>0</v>
      </c>
      <c r="V52" s="1051"/>
      <c r="W52" s="1051"/>
      <c r="X52" s="1051"/>
      <c r="Y52" s="1051"/>
      <c r="Z52" s="1060"/>
      <c r="AA52" s="586"/>
      <c r="AB52" s="1032"/>
      <c r="AC52" s="1034"/>
    </row>
    <row r="53" spans="1:29" s="13" customFormat="1" ht="34.9" customHeight="1" x14ac:dyDescent="0.2">
      <c r="A53" s="1008"/>
      <c r="B53" s="1009"/>
      <c r="C53" s="1017"/>
      <c r="D53" s="1013"/>
      <c r="E53" s="1052"/>
      <c r="F53" s="1054"/>
      <c r="G53" s="1057"/>
      <c r="H53" s="1062"/>
      <c r="I53" s="1062"/>
      <c r="J53" s="1024" t="s">
        <v>703</v>
      </c>
      <c r="K53" s="474">
        <v>0.3</v>
      </c>
      <c r="L53" s="145" t="s">
        <v>22</v>
      </c>
      <c r="M53" s="6">
        <v>0</v>
      </c>
      <c r="N53" s="6">
        <v>0.3</v>
      </c>
      <c r="O53" s="6">
        <v>0.6</v>
      </c>
      <c r="P53" s="6">
        <v>1</v>
      </c>
      <c r="Q53" s="6">
        <f>(SUM(M53:M53)*K53)</f>
        <v>0</v>
      </c>
      <c r="R53" s="6">
        <f t="shared" si="11"/>
        <v>0.09</v>
      </c>
      <c r="S53" s="6">
        <f t="shared" si="4"/>
        <v>0.18</v>
      </c>
      <c r="T53" s="6">
        <v>0.3</v>
      </c>
      <c r="U53" s="6">
        <f t="shared" si="3"/>
        <v>0.3</v>
      </c>
      <c r="V53" s="1051"/>
      <c r="W53" s="1051"/>
      <c r="X53" s="1051"/>
      <c r="Y53" s="1051"/>
      <c r="Z53" s="1060"/>
      <c r="AA53" s="586"/>
      <c r="AB53" s="1032"/>
      <c r="AC53" s="1034"/>
    </row>
    <row r="54" spans="1:29" s="13" customFormat="1" ht="49.9" customHeight="1" x14ac:dyDescent="0.2">
      <c r="A54" s="1008"/>
      <c r="B54" s="1009"/>
      <c r="C54" s="1017"/>
      <c r="D54" s="1013"/>
      <c r="E54" s="1052"/>
      <c r="F54" s="1055"/>
      <c r="G54" s="1058"/>
      <c r="H54" s="1062"/>
      <c r="I54" s="1062"/>
      <c r="J54" s="1024"/>
      <c r="K54" s="475">
        <v>0.3</v>
      </c>
      <c r="L54" s="146" t="s">
        <v>23</v>
      </c>
      <c r="M54" s="11">
        <v>0</v>
      </c>
      <c r="N54" s="11">
        <v>0</v>
      </c>
      <c r="O54" s="11">
        <v>0</v>
      </c>
      <c r="P54" s="11">
        <v>0</v>
      </c>
      <c r="Q54" s="51">
        <f>+SUM(M54:M54)*K54</f>
        <v>0</v>
      </c>
      <c r="R54" s="51">
        <f t="shared" si="11"/>
        <v>0</v>
      </c>
      <c r="S54" s="51">
        <f>+SUM(O54:O54)*K54</f>
        <v>0</v>
      </c>
      <c r="T54" s="51">
        <v>0</v>
      </c>
      <c r="U54" s="51">
        <f t="shared" si="3"/>
        <v>0</v>
      </c>
      <c r="V54" s="1051"/>
      <c r="W54" s="1051"/>
      <c r="X54" s="1051"/>
      <c r="Y54" s="1051"/>
      <c r="Z54" s="1060"/>
      <c r="AA54" s="586"/>
      <c r="AB54" s="1032"/>
      <c r="AC54" s="1034"/>
    </row>
    <row r="55" spans="1:29" s="13" customFormat="1" x14ac:dyDescent="0.2">
      <c r="A55" s="7"/>
      <c r="B55" s="8"/>
      <c r="C55" s="8"/>
      <c r="D55" s="8"/>
      <c r="E55" s="9"/>
      <c r="F55" s="9"/>
      <c r="G55" s="9"/>
      <c r="H55" s="148"/>
      <c r="I55" s="148"/>
      <c r="J55" s="149"/>
      <c r="K55" s="150"/>
      <c r="L55" s="150"/>
      <c r="M55" s="9"/>
      <c r="N55" s="8"/>
      <c r="O55" s="8"/>
      <c r="P55" s="8"/>
      <c r="Q55" s="8"/>
      <c r="R55" s="47"/>
      <c r="S55" s="47"/>
      <c r="T55" s="47"/>
      <c r="U55" s="47"/>
      <c r="V55" s="48"/>
      <c r="W55" s="48"/>
      <c r="X55" s="48"/>
      <c r="Y55" s="48"/>
      <c r="Z55" s="48"/>
    </row>
    <row r="56" spans="1:29" s="13" customFormat="1" ht="26.25" customHeight="1" x14ac:dyDescent="0.2">
      <c r="A56" s="7"/>
      <c r="B56" s="8"/>
      <c r="C56" s="8"/>
      <c r="D56" s="8"/>
      <c r="E56" s="9"/>
      <c r="F56" s="9"/>
      <c r="G56" s="9"/>
      <c r="H56" s="148"/>
      <c r="I56" s="148"/>
      <c r="J56" s="149"/>
      <c r="K56" s="150"/>
      <c r="L56" s="150"/>
      <c r="M56" s="9"/>
      <c r="N56" s="8"/>
      <c r="O56" s="8"/>
      <c r="P56" s="8"/>
      <c r="Q56" s="8"/>
      <c r="R56" s="47"/>
      <c r="S56" s="47"/>
      <c r="T56" s="47"/>
      <c r="U56" s="47"/>
      <c r="V56" s="48"/>
      <c r="W56" s="48"/>
      <c r="X56" s="48"/>
      <c r="Y56" s="48"/>
      <c r="Z56" s="48"/>
    </row>
    <row r="57" spans="1:29" s="13" customFormat="1" x14ac:dyDescent="0.2">
      <c r="A57" s="7"/>
      <c r="B57" s="8"/>
      <c r="C57" s="8"/>
      <c r="D57" s="8"/>
      <c r="E57" s="9"/>
      <c r="F57" s="9"/>
      <c r="G57" s="9"/>
      <c r="H57" s="148"/>
      <c r="I57" s="148"/>
      <c r="J57" s="149"/>
      <c r="K57" s="150"/>
      <c r="L57" s="150"/>
      <c r="M57" s="9"/>
      <c r="N57" s="8"/>
      <c r="O57" s="8"/>
      <c r="P57" s="8"/>
      <c r="Q57" s="8"/>
      <c r="R57" s="47"/>
      <c r="S57" s="47"/>
      <c r="T57" s="47"/>
      <c r="U57" s="47"/>
      <c r="V57" s="48"/>
      <c r="W57" s="48"/>
      <c r="X57" s="48"/>
      <c r="Y57" s="48"/>
      <c r="Z57" s="48"/>
    </row>
    <row r="58" spans="1:29" s="13" customFormat="1" x14ac:dyDescent="0.2">
      <c r="A58" s="7"/>
      <c r="B58" s="8"/>
      <c r="C58" s="8"/>
      <c r="D58" s="8"/>
      <c r="E58" s="9"/>
      <c r="F58" s="9"/>
      <c r="G58" s="9"/>
      <c r="H58" s="148"/>
      <c r="I58" s="148"/>
      <c r="J58" s="149"/>
      <c r="K58" s="150"/>
      <c r="L58" s="150"/>
      <c r="M58" s="9"/>
      <c r="N58" s="8"/>
      <c r="O58" s="8"/>
      <c r="P58" s="8"/>
      <c r="Q58" s="8"/>
      <c r="R58" s="47"/>
      <c r="S58" s="47"/>
      <c r="T58" s="47"/>
      <c r="U58" s="47"/>
      <c r="V58" s="48"/>
      <c r="W58" s="48"/>
      <c r="X58" s="48"/>
      <c r="Y58" s="48"/>
      <c r="Z58" s="48"/>
    </row>
    <row r="59" spans="1:29" s="13" customFormat="1" x14ac:dyDescent="0.2">
      <c r="A59" s="7"/>
      <c r="B59" s="8"/>
      <c r="C59" s="8"/>
      <c r="D59" s="8"/>
      <c r="E59" s="9"/>
      <c r="F59" s="9"/>
      <c r="G59" s="9"/>
      <c r="H59" s="148"/>
      <c r="I59" s="148"/>
      <c r="J59" s="149"/>
      <c r="K59" s="150"/>
      <c r="L59" s="150"/>
      <c r="M59" s="9"/>
      <c r="N59" s="8"/>
      <c r="O59" s="8"/>
      <c r="P59" s="8"/>
      <c r="Q59" s="8"/>
      <c r="R59" s="47"/>
      <c r="S59" s="47"/>
      <c r="T59" s="47"/>
      <c r="U59" s="47"/>
      <c r="V59" s="48"/>
      <c r="W59" s="48"/>
      <c r="X59" s="48"/>
      <c r="Y59" s="48"/>
      <c r="Z59" s="48"/>
    </row>
    <row r="60" spans="1:29" s="13" customFormat="1" x14ac:dyDescent="0.2">
      <c r="A60" s="7"/>
      <c r="B60" s="8"/>
      <c r="C60" s="8"/>
      <c r="D60" s="8"/>
      <c r="E60" s="9"/>
      <c r="F60" s="9"/>
      <c r="G60" s="9"/>
      <c r="H60" s="148"/>
      <c r="I60" s="148"/>
      <c r="J60" s="149"/>
      <c r="K60" s="150"/>
      <c r="L60" s="150"/>
      <c r="M60" s="9"/>
      <c r="N60" s="8"/>
      <c r="O60" s="8"/>
      <c r="P60" s="8"/>
      <c r="Q60" s="8"/>
      <c r="R60" s="47"/>
      <c r="S60" s="47"/>
      <c r="T60" s="47"/>
      <c r="U60" s="47"/>
      <c r="V60" s="48"/>
      <c r="W60" s="48"/>
      <c r="X60" s="48"/>
      <c r="Y60" s="48"/>
      <c r="Z60" s="48"/>
    </row>
    <row r="61" spans="1:29" s="13" customFormat="1" x14ac:dyDescent="0.2">
      <c r="A61" s="7"/>
      <c r="B61" s="8"/>
      <c r="C61" s="8"/>
      <c r="D61" s="8"/>
      <c r="E61" s="9"/>
      <c r="F61" s="9"/>
      <c r="G61" s="9"/>
      <c r="H61" s="148"/>
      <c r="I61" s="148"/>
      <c r="J61" s="149"/>
      <c r="K61" s="150"/>
      <c r="L61" s="150"/>
      <c r="M61" s="9"/>
      <c r="N61" s="8"/>
      <c r="O61" s="8"/>
      <c r="P61" s="8"/>
      <c r="Q61" s="8"/>
      <c r="R61" s="47"/>
      <c r="S61" s="47"/>
      <c r="T61" s="47"/>
      <c r="U61" s="47"/>
      <c r="V61" s="48"/>
      <c r="W61" s="48"/>
      <c r="X61" s="48"/>
      <c r="Y61" s="48"/>
      <c r="Z61" s="48"/>
    </row>
    <row r="62" spans="1:29" s="13" customFormat="1" x14ac:dyDescent="0.2">
      <c r="A62" s="7"/>
      <c r="B62" s="8"/>
      <c r="C62" s="8"/>
      <c r="D62" s="8"/>
      <c r="E62" s="9"/>
      <c r="F62" s="9"/>
      <c r="G62" s="9"/>
      <c r="H62" s="148"/>
      <c r="I62" s="148"/>
      <c r="J62" s="149"/>
      <c r="K62" s="150"/>
      <c r="L62" s="150"/>
      <c r="M62" s="9"/>
      <c r="N62" s="8"/>
      <c r="O62" s="8"/>
      <c r="P62" s="8"/>
      <c r="Q62" s="8"/>
      <c r="R62" s="47"/>
      <c r="S62" s="47"/>
      <c r="T62" s="47"/>
      <c r="U62" s="47"/>
      <c r="V62" s="48"/>
      <c r="W62" s="48"/>
      <c r="X62" s="48"/>
      <c r="Y62" s="48"/>
      <c r="Z62" s="48"/>
    </row>
    <row r="63" spans="1:29" s="13" customFormat="1" x14ac:dyDescent="0.2">
      <c r="A63" s="7"/>
      <c r="B63" s="8"/>
      <c r="C63" s="8"/>
      <c r="D63" s="8"/>
      <c r="E63" s="9"/>
      <c r="F63" s="9"/>
      <c r="G63" s="9"/>
      <c r="H63" s="148"/>
      <c r="I63" s="148"/>
      <c r="J63" s="149"/>
      <c r="K63" s="150"/>
      <c r="L63" s="150"/>
      <c r="M63" s="9"/>
      <c r="N63" s="8"/>
      <c r="O63" s="8"/>
      <c r="P63" s="8"/>
      <c r="Q63" s="8"/>
      <c r="R63" s="47"/>
      <c r="S63" s="47"/>
      <c r="T63" s="47"/>
      <c r="U63" s="47"/>
      <c r="V63" s="48"/>
      <c r="W63" s="48"/>
      <c r="X63" s="48"/>
      <c r="Y63" s="48"/>
      <c r="Z63" s="48"/>
    </row>
    <row r="64" spans="1:29" s="13" customFormat="1" x14ac:dyDescent="0.2">
      <c r="A64" s="7"/>
      <c r="B64" s="8"/>
      <c r="C64" s="8"/>
      <c r="D64" s="8"/>
      <c r="E64" s="9"/>
      <c r="F64" s="9"/>
      <c r="G64" s="9"/>
      <c r="H64" s="148"/>
      <c r="I64" s="148"/>
      <c r="J64" s="149"/>
      <c r="K64" s="150"/>
      <c r="L64" s="150"/>
      <c r="M64" s="9"/>
      <c r="N64" s="8"/>
      <c r="O64" s="8"/>
      <c r="P64" s="8"/>
      <c r="Q64" s="8"/>
      <c r="R64" s="47"/>
      <c r="S64" s="47"/>
      <c r="T64" s="47"/>
      <c r="U64" s="47"/>
      <c r="V64" s="48"/>
      <c r="W64" s="48"/>
      <c r="X64" s="48"/>
      <c r="Y64" s="48"/>
      <c r="Z64" s="48"/>
    </row>
    <row r="65" spans="1:26" s="13" customFormat="1" x14ac:dyDescent="0.2">
      <c r="A65" s="7"/>
      <c r="B65" s="8"/>
      <c r="C65" s="8"/>
      <c r="D65" s="8"/>
      <c r="E65" s="9"/>
      <c r="F65" s="9"/>
      <c r="G65" s="9"/>
      <c r="H65" s="148"/>
      <c r="I65" s="148"/>
      <c r="J65" s="149"/>
      <c r="K65" s="150"/>
      <c r="L65" s="150"/>
      <c r="M65" s="9"/>
      <c r="N65" s="8"/>
      <c r="O65" s="8"/>
      <c r="P65" s="8"/>
      <c r="Q65" s="8"/>
      <c r="R65" s="47"/>
      <c r="S65" s="47"/>
      <c r="T65" s="47"/>
      <c r="U65" s="47"/>
      <c r="V65" s="48"/>
      <c r="W65" s="48"/>
      <c r="X65" s="48"/>
      <c r="Y65" s="48"/>
      <c r="Z65" s="48"/>
    </row>
    <row r="66" spans="1:26" s="13" customFormat="1" x14ac:dyDescent="0.2">
      <c r="A66" s="7"/>
      <c r="B66" s="8"/>
      <c r="C66" s="8"/>
      <c r="D66" s="8"/>
      <c r="E66" s="9"/>
      <c r="F66" s="9"/>
      <c r="G66" s="9"/>
      <c r="H66" s="148"/>
      <c r="I66" s="148"/>
      <c r="J66" s="149"/>
      <c r="K66" s="150"/>
      <c r="L66" s="150"/>
      <c r="M66" s="9"/>
      <c r="N66" s="8"/>
      <c r="O66" s="8"/>
      <c r="P66" s="8"/>
      <c r="Q66" s="8"/>
      <c r="R66" s="47"/>
      <c r="S66" s="47"/>
      <c r="T66" s="47"/>
      <c r="U66" s="47"/>
      <c r="V66" s="48"/>
      <c r="W66" s="48"/>
      <c r="X66" s="48"/>
      <c r="Y66" s="48"/>
      <c r="Z66" s="48"/>
    </row>
    <row r="67" spans="1:26" s="13" customFormat="1" x14ac:dyDescent="0.2">
      <c r="A67" s="7"/>
      <c r="B67" s="8"/>
      <c r="C67" s="8"/>
      <c r="D67" s="8"/>
      <c r="E67" s="9"/>
      <c r="F67" s="9"/>
      <c r="G67" s="9"/>
      <c r="H67" s="148"/>
      <c r="I67" s="148"/>
      <c r="J67" s="149"/>
      <c r="K67" s="150"/>
      <c r="L67" s="150"/>
      <c r="M67" s="9"/>
      <c r="N67" s="8"/>
      <c r="O67" s="8"/>
      <c r="P67" s="8"/>
      <c r="Q67" s="8"/>
      <c r="R67" s="47"/>
      <c r="S67" s="47"/>
      <c r="T67" s="47"/>
      <c r="U67" s="47"/>
      <c r="V67" s="48"/>
      <c r="W67" s="48"/>
      <c r="X67" s="48"/>
      <c r="Y67" s="48"/>
      <c r="Z67" s="48"/>
    </row>
    <row r="68" spans="1:26" s="13" customFormat="1" x14ac:dyDescent="0.2">
      <c r="A68" s="7"/>
      <c r="B68" s="8"/>
      <c r="C68" s="8"/>
      <c r="D68" s="8"/>
      <c r="E68" s="9"/>
      <c r="F68" s="9"/>
      <c r="G68" s="9"/>
      <c r="H68" s="148"/>
      <c r="I68" s="148"/>
      <c r="J68" s="149"/>
      <c r="K68" s="150"/>
      <c r="L68" s="150"/>
      <c r="M68" s="9"/>
      <c r="N68" s="8"/>
      <c r="O68" s="8"/>
      <c r="P68" s="8"/>
      <c r="Q68" s="8"/>
      <c r="R68" s="47"/>
      <c r="S68" s="47"/>
      <c r="T68" s="47"/>
      <c r="U68" s="47"/>
      <c r="V68" s="48"/>
      <c r="W68" s="48"/>
      <c r="X68" s="48"/>
      <c r="Y68" s="48"/>
      <c r="Z68" s="48"/>
    </row>
    <row r="69" spans="1:26" s="13" customFormat="1" x14ac:dyDescent="0.2">
      <c r="A69" s="7"/>
      <c r="B69" s="8"/>
      <c r="C69" s="8"/>
      <c r="D69" s="8"/>
      <c r="E69" s="9"/>
      <c r="F69" s="9"/>
      <c r="G69" s="9"/>
      <c r="H69" s="148"/>
      <c r="I69" s="148"/>
      <c r="J69" s="149"/>
      <c r="K69" s="150"/>
      <c r="L69" s="150"/>
      <c r="M69" s="9"/>
      <c r="N69" s="8"/>
      <c r="O69" s="8"/>
      <c r="P69" s="8"/>
      <c r="Q69" s="8"/>
      <c r="R69" s="47"/>
      <c r="S69" s="47"/>
      <c r="T69" s="47"/>
      <c r="U69" s="47"/>
      <c r="V69" s="48"/>
      <c r="W69" s="48"/>
      <c r="X69" s="48"/>
      <c r="Y69" s="48"/>
      <c r="Z69" s="48"/>
    </row>
    <row r="70" spans="1:26" s="13" customFormat="1" x14ac:dyDescent="0.2">
      <c r="A70" s="7"/>
      <c r="B70" s="8"/>
      <c r="C70" s="8"/>
      <c r="D70" s="8"/>
      <c r="E70" s="9"/>
      <c r="F70" s="9"/>
      <c r="G70" s="9"/>
      <c r="H70" s="148"/>
      <c r="I70" s="148"/>
      <c r="J70" s="149"/>
      <c r="K70" s="150"/>
      <c r="L70" s="150"/>
      <c r="M70" s="9"/>
      <c r="N70" s="8"/>
      <c r="O70" s="8"/>
      <c r="P70" s="8"/>
      <c r="Q70" s="8"/>
      <c r="R70" s="47"/>
      <c r="S70" s="47"/>
      <c r="T70" s="47"/>
      <c r="U70" s="47"/>
      <c r="V70" s="48"/>
      <c r="W70" s="48"/>
      <c r="X70" s="48"/>
      <c r="Y70" s="48"/>
      <c r="Z70" s="48"/>
    </row>
    <row r="71" spans="1:26" s="13" customFormat="1" x14ac:dyDescent="0.2">
      <c r="A71" s="7"/>
      <c r="B71" s="8"/>
      <c r="C71" s="8"/>
      <c r="D71" s="8"/>
      <c r="E71" s="9"/>
      <c r="F71" s="9"/>
      <c r="G71" s="9"/>
      <c r="H71" s="148"/>
      <c r="I71" s="148"/>
      <c r="J71" s="149"/>
      <c r="K71" s="150"/>
      <c r="L71" s="150"/>
      <c r="M71" s="9"/>
      <c r="N71" s="8"/>
      <c r="O71" s="8"/>
      <c r="P71" s="8"/>
      <c r="Q71" s="8"/>
      <c r="R71" s="47"/>
      <c r="S71" s="47"/>
      <c r="T71" s="47"/>
      <c r="U71" s="47"/>
      <c r="V71" s="48"/>
      <c r="W71" s="48"/>
      <c r="X71" s="48"/>
      <c r="Y71" s="48"/>
      <c r="Z71" s="48"/>
    </row>
    <row r="72" spans="1:26" s="13" customFormat="1" x14ac:dyDescent="0.2">
      <c r="A72" s="7"/>
      <c r="B72" s="8"/>
      <c r="C72" s="8"/>
      <c r="D72" s="8"/>
      <c r="E72" s="9"/>
      <c r="F72" s="9"/>
      <c r="G72" s="9"/>
      <c r="H72" s="148"/>
      <c r="I72" s="148"/>
      <c r="J72" s="149"/>
      <c r="K72" s="150"/>
      <c r="L72" s="150"/>
      <c r="M72" s="9"/>
      <c r="N72" s="8"/>
      <c r="O72" s="8"/>
      <c r="P72" s="8"/>
      <c r="Q72" s="8"/>
      <c r="R72" s="47"/>
      <c r="S72" s="47"/>
      <c r="T72" s="47"/>
      <c r="U72" s="47"/>
      <c r="V72" s="48"/>
      <c r="W72" s="48"/>
      <c r="X72" s="48"/>
      <c r="Y72" s="48"/>
      <c r="Z72" s="48"/>
    </row>
    <row r="73" spans="1:26" s="13" customFormat="1" x14ac:dyDescent="0.2">
      <c r="A73" s="7"/>
      <c r="B73" s="8"/>
      <c r="C73" s="8"/>
      <c r="D73" s="8"/>
      <c r="E73" s="9"/>
      <c r="F73" s="9"/>
      <c r="G73" s="9"/>
      <c r="H73" s="148"/>
      <c r="I73" s="148"/>
      <c r="J73" s="149"/>
      <c r="K73" s="150"/>
      <c r="L73" s="150"/>
      <c r="M73" s="9"/>
      <c r="N73" s="8"/>
      <c r="O73" s="8"/>
      <c r="P73" s="8"/>
      <c r="Q73" s="8"/>
      <c r="R73" s="47"/>
      <c r="S73" s="47"/>
      <c r="T73" s="47"/>
      <c r="U73" s="47"/>
      <c r="V73" s="48"/>
      <c r="W73" s="48"/>
      <c r="X73" s="48"/>
      <c r="Y73" s="48"/>
      <c r="Z73" s="48"/>
    </row>
    <row r="74" spans="1:26" s="13" customFormat="1" x14ac:dyDescent="0.2">
      <c r="A74" s="7"/>
      <c r="B74" s="8"/>
      <c r="C74" s="8"/>
      <c r="D74" s="8"/>
      <c r="E74" s="9"/>
      <c r="F74" s="9"/>
      <c r="G74" s="9"/>
      <c r="H74" s="148"/>
      <c r="I74" s="148"/>
      <c r="J74" s="149"/>
      <c r="K74" s="150"/>
      <c r="L74" s="150"/>
      <c r="M74" s="9"/>
      <c r="N74" s="8"/>
      <c r="O74" s="8"/>
      <c r="P74" s="8"/>
      <c r="Q74" s="8"/>
      <c r="R74" s="47"/>
      <c r="S74" s="47"/>
      <c r="T74" s="47"/>
      <c r="U74" s="47"/>
      <c r="V74" s="48"/>
      <c r="W74" s="48"/>
      <c r="X74" s="48"/>
      <c r="Y74" s="48"/>
      <c r="Z74" s="48"/>
    </row>
    <row r="75" spans="1:26" s="13" customFormat="1" x14ac:dyDescent="0.2">
      <c r="A75" s="7"/>
      <c r="B75" s="8"/>
      <c r="C75" s="8"/>
      <c r="D75" s="8"/>
      <c r="E75" s="9"/>
      <c r="F75" s="9"/>
      <c r="G75" s="9"/>
      <c r="H75" s="148"/>
      <c r="I75" s="148"/>
      <c r="J75" s="149"/>
      <c r="K75" s="150"/>
      <c r="L75" s="150"/>
      <c r="M75" s="9"/>
      <c r="N75" s="8"/>
      <c r="O75" s="8"/>
      <c r="P75" s="8"/>
      <c r="Q75" s="8"/>
      <c r="R75" s="47"/>
      <c r="S75" s="47"/>
      <c r="T75" s="47"/>
      <c r="U75" s="47"/>
      <c r="V75" s="48"/>
      <c r="W75" s="48"/>
      <c r="X75" s="48"/>
      <c r="Y75" s="48"/>
      <c r="Z75" s="48"/>
    </row>
    <row r="76" spans="1:26" s="13" customFormat="1" x14ac:dyDescent="0.2">
      <c r="A76" s="7"/>
      <c r="B76" s="8"/>
      <c r="C76" s="8"/>
      <c r="D76" s="8"/>
      <c r="E76" s="9"/>
      <c r="F76" s="9"/>
      <c r="G76" s="9"/>
      <c r="H76" s="148"/>
      <c r="I76" s="148"/>
      <c r="J76" s="149"/>
      <c r="K76" s="150"/>
      <c r="L76" s="150"/>
      <c r="M76" s="9"/>
      <c r="N76" s="8"/>
      <c r="O76" s="8"/>
      <c r="P76" s="8"/>
      <c r="Q76" s="8"/>
      <c r="R76" s="47"/>
      <c r="S76" s="47"/>
      <c r="T76" s="47"/>
      <c r="U76" s="47"/>
      <c r="V76" s="48"/>
      <c r="W76" s="48"/>
      <c r="X76" s="48"/>
      <c r="Y76" s="48"/>
      <c r="Z76" s="48"/>
    </row>
    <row r="77" spans="1:26" s="13" customFormat="1" x14ac:dyDescent="0.2">
      <c r="A77" s="7"/>
      <c r="B77" s="8"/>
      <c r="C77" s="8"/>
      <c r="D77" s="8"/>
      <c r="E77" s="9"/>
      <c r="F77" s="9"/>
      <c r="G77" s="9"/>
      <c r="H77" s="148"/>
      <c r="I77" s="148"/>
      <c r="J77" s="149"/>
      <c r="K77" s="150"/>
      <c r="L77" s="150"/>
      <c r="M77" s="9"/>
      <c r="N77" s="8"/>
      <c r="O77" s="8"/>
      <c r="P77" s="8"/>
      <c r="Q77" s="8"/>
      <c r="R77" s="47"/>
      <c r="S77" s="47"/>
      <c r="T77" s="47"/>
      <c r="U77" s="47"/>
      <c r="V77" s="48"/>
      <c r="W77" s="48"/>
      <c r="X77" s="48"/>
      <c r="Y77" s="48"/>
      <c r="Z77" s="48"/>
    </row>
    <row r="78" spans="1:26" s="13" customFormat="1" x14ac:dyDescent="0.2">
      <c r="A78" s="7"/>
      <c r="B78" s="8"/>
      <c r="C78" s="8"/>
      <c r="D78" s="8"/>
      <c r="E78" s="9"/>
      <c r="F78" s="9"/>
      <c r="G78" s="9"/>
      <c r="H78" s="148"/>
      <c r="I78" s="148"/>
      <c r="J78" s="149"/>
      <c r="K78" s="150"/>
      <c r="L78" s="150"/>
      <c r="M78" s="9"/>
      <c r="N78" s="8"/>
      <c r="O78" s="8"/>
      <c r="P78" s="8"/>
      <c r="Q78" s="8"/>
      <c r="R78" s="47"/>
      <c r="S78" s="47"/>
      <c r="T78" s="47"/>
      <c r="U78" s="47"/>
      <c r="V78" s="48"/>
      <c r="W78" s="48"/>
      <c r="X78" s="48"/>
      <c r="Y78" s="48"/>
      <c r="Z78" s="48"/>
    </row>
    <row r="79" spans="1:26" s="13" customFormat="1" x14ac:dyDescent="0.2">
      <c r="A79" s="7"/>
      <c r="B79" s="8"/>
      <c r="C79" s="8"/>
      <c r="D79" s="8"/>
      <c r="E79" s="9"/>
      <c r="F79" s="9"/>
      <c r="G79" s="9"/>
      <c r="H79" s="148"/>
      <c r="I79" s="148"/>
      <c r="J79" s="149"/>
      <c r="K79" s="150"/>
      <c r="L79" s="150"/>
      <c r="M79" s="9"/>
      <c r="N79" s="8"/>
      <c r="O79" s="8"/>
      <c r="P79" s="8"/>
      <c r="Q79" s="8"/>
      <c r="R79" s="47"/>
      <c r="S79" s="47"/>
      <c r="T79" s="47"/>
      <c r="U79" s="47"/>
      <c r="V79" s="48"/>
      <c r="W79" s="48"/>
      <c r="X79" s="48"/>
      <c r="Y79" s="48"/>
      <c r="Z79" s="48"/>
    </row>
    <row r="80" spans="1:26" s="13" customFormat="1" x14ac:dyDescent="0.2">
      <c r="A80" s="7"/>
      <c r="B80" s="8"/>
      <c r="C80" s="8"/>
      <c r="D80" s="8"/>
      <c r="E80" s="9"/>
      <c r="F80" s="9"/>
      <c r="G80" s="9"/>
      <c r="H80" s="148"/>
      <c r="I80" s="148"/>
      <c r="J80" s="149"/>
      <c r="K80" s="150"/>
      <c r="L80" s="150"/>
      <c r="M80" s="9"/>
      <c r="N80" s="8"/>
      <c r="O80" s="8"/>
      <c r="P80" s="8"/>
      <c r="Q80" s="8"/>
      <c r="R80" s="47"/>
      <c r="S80" s="47"/>
      <c r="T80" s="47"/>
      <c r="U80" s="47"/>
      <c r="V80" s="48"/>
      <c r="W80" s="48"/>
      <c r="X80" s="48"/>
      <c r="Y80" s="48"/>
      <c r="Z80" s="48"/>
    </row>
    <row r="81" spans="1:26" s="13" customFormat="1" x14ac:dyDescent="0.2">
      <c r="A81" s="7"/>
      <c r="B81" s="8"/>
      <c r="C81" s="8"/>
      <c r="D81" s="8"/>
      <c r="E81" s="9"/>
      <c r="F81" s="9"/>
      <c r="G81" s="9"/>
      <c r="H81" s="148"/>
      <c r="I81" s="148"/>
      <c r="J81" s="149"/>
      <c r="K81" s="150"/>
      <c r="L81" s="150"/>
      <c r="M81" s="9"/>
      <c r="N81" s="8"/>
      <c r="O81" s="8"/>
      <c r="P81" s="8"/>
      <c r="Q81" s="8"/>
      <c r="R81" s="47"/>
      <c r="S81" s="47"/>
      <c r="T81" s="47"/>
      <c r="U81" s="47"/>
      <c r="V81" s="48"/>
      <c r="W81" s="48"/>
      <c r="X81" s="48"/>
      <c r="Y81" s="48"/>
      <c r="Z81" s="48"/>
    </row>
    <row r="82" spans="1:26" s="13" customFormat="1" x14ac:dyDescent="0.2">
      <c r="A82" s="7"/>
      <c r="B82" s="8"/>
      <c r="C82" s="8"/>
      <c r="D82" s="8"/>
      <c r="E82" s="9"/>
      <c r="F82" s="9"/>
      <c r="G82" s="9"/>
      <c r="H82" s="148"/>
      <c r="I82" s="148"/>
      <c r="J82" s="149"/>
      <c r="K82" s="150"/>
      <c r="L82" s="150"/>
      <c r="M82" s="9"/>
      <c r="N82" s="8"/>
      <c r="O82" s="8"/>
      <c r="P82" s="8"/>
      <c r="Q82" s="8"/>
      <c r="R82" s="47"/>
      <c r="S82" s="47"/>
      <c r="T82" s="47"/>
      <c r="U82" s="47"/>
      <c r="V82" s="48"/>
      <c r="W82" s="48"/>
      <c r="X82" s="48"/>
      <c r="Y82" s="48"/>
      <c r="Z82" s="48"/>
    </row>
    <row r="83" spans="1:26" s="13" customFormat="1" x14ac:dyDescent="0.2">
      <c r="A83" s="7"/>
      <c r="B83" s="8"/>
      <c r="C83" s="8"/>
      <c r="D83" s="8"/>
      <c r="E83" s="9"/>
      <c r="F83" s="9"/>
      <c r="G83" s="9"/>
      <c r="H83" s="148"/>
      <c r="I83" s="148"/>
      <c r="J83" s="149"/>
      <c r="K83" s="150"/>
      <c r="L83" s="150"/>
      <c r="M83" s="9"/>
      <c r="N83" s="8"/>
      <c r="O83" s="8"/>
      <c r="P83" s="8"/>
      <c r="Q83" s="8"/>
      <c r="R83" s="47"/>
      <c r="S83" s="47"/>
      <c r="T83" s="47"/>
      <c r="U83" s="47"/>
      <c r="V83" s="48"/>
      <c r="W83" s="48"/>
      <c r="X83" s="48"/>
      <c r="Y83" s="48"/>
      <c r="Z83" s="48"/>
    </row>
    <row r="84" spans="1:26" s="13" customFormat="1" x14ac:dyDescent="0.2">
      <c r="A84" s="7"/>
      <c r="B84" s="8"/>
      <c r="C84" s="8"/>
      <c r="D84" s="8"/>
      <c r="E84" s="9"/>
      <c r="F84" s="9"/>
      <c r="G84" s="9"/>
      <c r="H84" s="148"/>
      <c r="I84" s="148"/>
      <c r="J84" s="149"/>
      <c r="K84" s="150"/>
      <c r="L84" s="150"/>
      <c r="M84" s="9"/>
      <c r="N84" s="8"/>
      <c r="O84" s="8"/>
      <c r="P84" s="8"/>
      <c r="Q84" s="8"/>
      <c r="R84" s="47"/>
      <c r="S84" s="47"/>
      <c r="T84" s="47"/>
      <c r="U84" s="47"/>
      <c r="V84" s="48"/>
      <c r="W84" s="48"/>
      <c r="X84" s="48"/>
      <c r="Y84" s="48"/>
      <c r="Z84" s="48"/>
    </row>
    <row r="85" spans="1:26" s="13" customFormat="1" x14ac:dyDescent="0.2">
      <c r="A85" s="7"/>
      <c r="B85" s="8"/>
      <c r="C85" s="8"/>
      <c r="D85" s="8"/>
      <c r="E85" s="9"/>
      <c r="F85" s="9"/>
      <c r="G85" s="9"/>
      <c r="H85" s="148"/>
      <c r="I85" s="148"/>
      <c r="J85" s="149"/>
      <c r="K85" s="150"/>
      <c r="L85" s="150"/>
      <c r="M85" s="9"/>
      <c r="N85" s="8"/>
      <c r="O85" s="8"/>
      <c r="P85" s="8"/>
      <c r="Q85" s="8"/>
      <c r="R85" s="47"/>
      <c r="S85" s="47"/>
      <c r="T85" s="47"/>
      <c r="U85" s="47"/>
      <c r="V85" s="48"/>
      <c r="W85" s="48"/>
      <c r="X85" s="48"/>
      <c r="Y85" s="48"/>
      <c r="Z85" s="48"/>
    </row>
    <row r="86" spans="1:26" s="13" customFormat="1" x14ac:dyDescent="0.2">
      <c r="A86" s="7"/>
      <c r="B86" s="8"/>
      <c r="C86" s="8"/>
      <c r="D86" s="8"/>
      <c r="E86" s="9"/>
      <c r="F86" s="9"/>
      <c r="G86" s="9"/>
      <c r="H86" s="148"/>
      <c r="I86" s="148"/>
      <c r="J86" s="149"/>
      <c r="K86" s="150"/>
      <c r="L86" s="150"/>
      <c r="M86" s="9"/>
      <c r="N86" s="8"/>
      <c r="O86" s="8"/>
      <c r="P86" s="8"/>
      <c r="Q86" s="8"/>
      <c r="R86" s="47"/>
      <c r="S86" s="47"/>
      <c r="T86" s="47"/>
      <c r="U86" s="47"/>
      <c r="V86" s="48"/>
      <c r="W86" s="48"/>
      <c r="X86" s="48"/>
      <c r="Y86" s="48"/>
      <c r="Z86" s="48"/>
    </row>
    <row r="87" spans="1:26" s="13" customFormat="1" x14ac:dyDescent="0.2">
      <c r="A87" s="7"/>
      <c r="B87" s="8"/>
      <c r="C87" s="8"/>
      <c r="D87" s="8"/>
      <c r="E87" s="9"/>
      <c r="F87" s="9"/>
      <c r="G87" s="9"/>
      <c r="H87" s="148"/>
      <c r="I87" s="148"/>
      <c r="J87" s="149"/>
      <c r="K87" s="150"/>
      <c r="L87" s="150"/>
      <c r="M87" s="9"/>
      <c r="N87" s="8"/>
      <c r="O87" s="8"/>
      <c r="P87" s="8"/>
      <c r="Q87" s="8"/>
      <c r="R87" s="47"/>
      <c r="S87" s="47"/>
      <c r="T87" s="47"/>
      <c r="U87" s="47"/>
      <c r="V87" s="48"/>
      <c r="W87" s="48"/>
      <c r="X87" s="48"/>
      <c r="Y87" s="48"/>
      <c r="Z87" s="48"/>
    </row>
    <row r="88" spans="1:26" s="13" customFormat="1" x14ac:dyDescent="0.2">
      <c r="A88" s="7"/>
      <c r="B88" s="8"/>
      <c r="C88" s="8"/>
      <c r="D88" s="8"/>
      <c r="E88" s="9"/>
      <c r="F88" s="9"/>
      <c r="G88" s="9"/>
      <c r="H88" s="148"/>
      <c r="I88" s="148"/>
      <c r="J88" s="149"/>
      <c r="K88" s="150"/>
      <c r="L88" s="150"/>
      <c r="M88" s="9"/>
      <c r="N88" s="8"/>
      <c r="O88" s="8"/>
      <c r="P88" s="8"/>
      <c r="Q88" s="8"/>
      <c r="R88" s="47"/>
      <c r="S88" s="47"/>
      <c r="T88" s="47"/>
      <c r="U88" s="47"/>
      <c r="V88" s="48"/>
      <c r="W88" s="48"/>
      <c r="X88" s="48"/>
      <c r="Y88" s="48"/>
      <c r="Z88" s="48"/>
    </row>
    <row r="89" spans="1:26" s="13" customFormat="1" x14ac:dyDescent="0.2">
      <c r="A89" s="7"/>
      <c r="B89" s="8"/>
      <c r="C89" s="8"/>
      <c r="D89" s="8"/>
      <c r="E89" s="9"/>
      <c r="F89" s="9"/>
      <c r="G89" s="9"/>
      <c r="H89" s="148"/>
      <c r="I89" s="148"/>
      <c r="J89" s="149"/>
      <c r="K89" s="150"/>
      <c r="L89" s="150"/>
      <c r="M89" s="9"/>
      <c r="N89" s="8"/>
      <c r="O89" s="8"/>
      <c r="P89" s="8"/>
      <c r="Q89" s="8"/>
      <c r="R89" s="47"/>
      <c r="S89" s="47"/>
      <c r="T89" s="47"/>
      <c r="U89" s="47"/>
      <c r="V89" s="48"/>
      <c r="W89" s="48"/>
      <c r="X89" s="48"/>
      <c r="Y89" s="48"/>
      <c r="Z89" s="48"/>
    </row>
    <row r="90" spans="1:26" s="13" customFormat="1" x14ac:dyDescent="0.2">
      <c r="A90" s="7"/>
      <c r="B90" s="8"/>
      <c r="C90" s="8"/>
      <c r="D90" s="8"/>
      <c r="E90" s="9"/>
      <c r="F90" s="9"/>
      <c r="G90" s="9"/>
      <c r="H90" s="148"/>
      <c r="I90" s="148"/>
      <c r="J90" s="149"/>
      <c r="K90" s="150"/>
      <c r="L90" s="150"/>
      <c r="M90" s="9"/>
      <c r="N90" s="8"/>
      <c r="O90" s="8"/>
      <c r="P90" s="8"/>
      <c r="Q90" s="8"/>
      <c r="R90" s="47"/>
      <c r="S90" s="47"/>
      <c r="T90" s="47"/>
      <c r="U90" s="47"/>
      <c r="V90" s="48"/>
      <c r="W90" s="48"/>
      <c r="X90" s="48"/>
      <c r="Y90" s="48"/>
      <c r="Z90" s="48"/>
    </row>
    <row r="91" spans="1:26" s="13" customFormat="1" x14ac:dyDescent="0.2">
      <c r="A91" s="7"/>
      <c r="B91" s="8"/>
      <c r="C91" s="8"/>
      <c r="D91" s="8"/>
      <c r="E91" s="9"/>
      <c r="F91" s="9"/>
      <c r="G91" s="9"/>
      <c r="H91" s="148"/>
      <c r="I91" s="148"/>
      <c r="J91" s="149"/>
      <c r="K91" s="150"/>
      <c r="L91" s="150"/>
      <c r="M91" s="9"/>
      <c r="N91" s="8"/>
      <c r="O91" s="8"/>
      <c r="P91" s="8"/>
      <c r="Q91" s="8"/>
      <c r="R91" s="47"/>
      <c r="S91" s="47"/>
      <c r="T91" s="47"/>
      <c r="U91" s="47"/>
      <c r="V91" s="48"/>
      <c r="W91" s="48"/>
      <c r="X91" s="48"/>
      <c r="Y91" s="48"/>
      <c r="Z91" s="48"/>
    </row>
    <row r="92" spans="1:26" s="13" customFormat="1" x14ac:dyDescent="0.2">
      <c r="A92" s="7"/>
      <c r="B92" s="8"/>
      <c r="C92" s="8"/>
      <c r="D92" s="8"/>
      <c r="E92" s="9"/>
      <c r="F92" s="9"/>
      <c r="G92" s="9"/>
      <c r="H92" s="148"/>
      <c r="I92" s="148"/>
      <c r="J92" s="149"/>
      <c r="K92" s="150"/>
      <c r="L92" s="150"/>
      <c r="M92" s="9"/>
      <c r="N92" s="8"/>
      <c r="O92" s="8"/>
      <c r="P92" s="8"/>
      <c r="Q92" s="8"/>
      <c r="R92" s="47"/>
      <c r="S92" s="47"/>
      <c r="T92" s="47"/>
      <c r="U92" s="47"/>
      <c r="V92" s="48"/>
      <c r="W92" s="48"/>
      <c r="X92" s="48"/>
      <c r="Y92" s="48"/>
      <c r="Z92" s="48"/>
    </row>
    <row r="93" spans="1:26" s="13" customFormat="1" x14ac:dyDescent="0.2">
      <c r="A93" s="7"/>
      <c r="B93" s="8"/>
      <c r="C93" s="8"/>
      <c r="D93" s="8"/>
      <c r="E93" s="9"/>
      <c r="F93" s="9"/>
      <c r="G93" s="9"/>
      <c r="H93" s="148"/>
      <c r="I93" s="148"/>
      <c r="J93" s="149"/>
      <c r="K93" s="150"/>
      <c r="L93" s="150"/>
      <c r="M93" s="9"/>
      <c r="N93" s="8"/>
      <c r="O93" s="8"/>
      <c r="P93" s="8"/>
      <c r="Q93" s="8"/>
      <c r="R93" s="47"/>
      <c r="S93" s="47"/>
      <c r="T93" s="47"/>
      <c r="U93" s="47"/>
      <c r="V93" s="48"/>
      <c r="W93" s="48"/>
      <c r="X93" s="48"/>
      <c r="Y93" s="48"/>
      <c r="Z93" s="48"/>
    </row>
    <row r="94" spans="1:26" s="13" customFormat="1" x14ac:dyDescent="0.2">
      <c r="A94" s="7"/>
      <c r="B94" s="8"/>
      <c r="C94" s="8"/>
      <c r="D94" s="8"/>
      <c r="E94" s="9"/>
      <c r="F94" s="9"/>
      <c r="G94" s="9"/>
      <c r="H94" s="148"/>
      <c r="I94" s="148"/>
      <c r="J94" s="149"/>
      <c r="K94" s="150"/>
      <c r="L94" s="150"/>
      <c r="M94" s="9"/>
      <c r="N94" s="8"/>
      <c r="O94" s="8"/>
      <c r="P94" s="8"/>
      <c r="Q94" s="8"/>
      <c r="R94" s="47"/>
      <c r="S94" s="47"/>
      <c r="T94" s="47"/>
      <c r="U94" s="47"/>
      <c r="V94" s="48"/>
      <c r="W94" s="48"/>
      <c r="X94" s="48"/>
      <c r="Y94" s="48"/>
      <c r="Z94" s="48"/>
    </row>
    <row r="95" spans="1:26" s="13" customFormat="1" x14ac:dyDescent="0.2">
      <c r="A95" s="7"/>
      <c r="B95" s="8"/>
      <c r="C95" s="8"/>
      <c r="D95" s="8"/>
      <c r="E95" s="9"/>
      <c r="F95" s="9"/>
      <c r="G95" s="9"/>
      <c r="H95" s="148"/>
      <c r="I95" s="148"/>
      <c r="J95" s="149"/>
      <c r="K95" s="150"/>
      <c r="L95" s="150"/>
      <c r="M95" s="9"/>
      <c r="N95" s="8"/>
      <c r="O95" s="8"/>
      <c r="P95" s="8"/>
      <c r="Q95" s="8"/>
      <c r="R95" s="47"/>
      <c r="S95" s="47"/>
      <c r="T95" s="47"/>
      <c r="U95" s="47"/>
      <c r="V95" s="48"/>
      <c r="W95" s="48"/>
      <c r="X95" s="48"/>
      <c r="Y95" s="48"/>
      <c r="Z95" s="48"/>
    </row>
    <row r="96" spans="1:26" s="13" customFormat="1" x14ac:dyDescent="0.2">
      <c r="A96" s="7"/>
      <c r="B96" s="8"/>
      <c r="C96" s="8"/>
      <c r="D96" s="8"/>
      <c r="E96" s="9"/>
      <c r="F96" s="9"/>
      <c r="G96" s="9"/>
      <c r="H96" s="148"/>
      <c r="I96" s="148"/>
      <c r="J96" s="149"/>
      <c r="K96" s="150"/>
      <c r="L96" s="150"/>
      <c r="M96" s="9"/>
      <c r="N96" s="8"/>
      <c r="O96" s="8"/>
      <c r="P96" s="8"/>
      <c r="Q96" s="8"/>
      <c r="R96" s="47"/>
      <c r="S96" s="47"/>
      <c r="T96" s="47"/>
      <c r="U96" s="47"/>
      <c r="V96" s="48"/>
      <c r="W96" s="48"/>
      <c r="X96" s="48"/>
      <c r="Y96" s="48"/>
      <c r="Z96" s="48"/>
    </row>
    <row r="97" spans="1:26" s="13" customFormat="1" x14ac:dyDescent="0.2">
      <c r="A97" s="7"/>
      <c r="B97" s="8"/>
      <c r="C97" s="8"/>
      <c r="D97" s="8"/>
      <c r="E97" s="9"/>
      <c r="F97" s="9"/>
      <c r="G97" s="9"/>
      <c r="H97" s="148"/>
      <c r="I97" s="148"/>
      <c r="J97" s="149"/>
      <c r="K97" s="150"/>
      <c r="L97" s="150"/>
      <c r="M97" s="9"/>
      <c r="N97" s="8"/>
      <c r="O97" s="8"/>
      <c r="P97" s="8"/>
      <c r="Q97" s="8"/>
      <c r="R97" s="47"/>
      <c r="S97" s="47"/>
      <c r="T97" s="47"/>
      <c r="U97" s="47"/>
      <c r="V97" s="48"/>
      <c r="W97" s="48"/>
      <c r="X97" s="48"/>
      <c r="Y97" s="48"/>
      <c r="Z97" s="48"/>
    </row>
    <row r="98" spans="1:26" s="13" customFormat="1" x14ac:dyDescent="0.2">
      <c r="A98" s="7"/>
      <c r="B98" s="8"/>
      <c r="C98" s="8"/>
      <c r="D98" s="8"/>
      <c r="E98" s="9"/>
      <c r="F98" s="9"/>
      <c r="G98" s="9"/>
      <c r="H98" s="148"/>
      <c r="I98" s="148"/>
      <c r="J98" s="149"/>
      <c r="K98" s="150"/>
      <c r="L98" s="150"/>
      <c r="M98" s="9"/>
      <c r="N98" s="8"/>
      <c r="O98" s="8"/>
      <c r="P98" s="8"/>
      <c r="Q98" s="8"/>
      <c r="R98" s="47"/>
      <c r="S98" s="47"/>
      <c r="T98" s="47"/>
      <c r="U98" s="47"/>
      <c r="V98" s="48"/>
      <c r="W98" s="48"/>
      <c r="X98" s="48"/>
      <c r="Y98" s="48"/>
      <c r="Z98" s="48"/>
    </row>
    <row r="99" spans="1:26" s="13" customFormat="1" x14ac:dyDescent="0.2">
      <c r="A99" s="7"/>
      <c r="B99" s="8"/>
      <c r="C99" s="8"/>
      <c r="D99" s="8"/>
      <c r="E99" s="9"/>
      <c r="F99" s="9"/>
      <c r="G99" s="9"/>
      <c r="H99" s="148"/>
      <c r="I99" s="148"/>
      <c r="J99" s="149"/>
      <c r="K99" s="150"/>
      <c r="L99" s="150"/>
      <c r="M99" s="9"/>
      <c r="N99" s="8"/>
      <c r="O99" s="8"/>
      <c r="P99" s="8"/>
      <c r="Q99" s="8"/>
      <c r="R99" s="47"/>
      <c r="S99" s="47"/>
      <c r="T99" s="47"/>
      <c r="U99" s="47"/>
      <c r="V99" s="48"/>
      <c r="W99" s="48"/>
      <c r="X99" s="48"/>
      <c r="Y99" s="48"/>
      <c r="Z99" s="48"/>
    </row>
    <row r="100" spans="1:26" s="13" customFormat="1" x14ac:dyDescent="0.2">
      <c r="A100" s="7"/>
      <c r="B100" s="8"/>
      <c r="C100" s="8"/>
      <c r="D100" s="8"/>
      <c r="E100" s="9"/>
      <c r="F100" s="9"/>
      <c r="G100" s="9"/>
      <c r="H100" s="148"/>
      <c r="I100" s="148"/>
      <c r="J100" s="149"/>
      <c r="K100" s="150"/>
      <c r="L100" s="150"/>
      <c r="M100" s="9"/>
      <c r="N100" s="8"/>
      <c r="O100" s="8"/>
      <c r="P100" s="8"/>
      <c r="Q100" s="8"/>
      <c r="R100" s="47"/>
      <c r="S100" s="47"/>
      <c r="T100" s="47"/>
      <c r="U100" s="47"/>
      <c r="V100" s="48"/>
      <c r="W100" s="48"/>
      <c r="X100" s="48"/>
      <c r="Y100" s="48"/>
      <c r="Z100" s="48"/>
    </row>
    <row r="101" spans="1:26" s="13" customFormat="1" x14ac:dyDescent="0.2">
      <c r="A101" s="7"/>
      <c r="B101" s="8"/>
      <c r="C101" s="8"/>
      <c r="D101" s="8"/>
      <c r="E101" s="9"/>
      <c r="F101" s="9"/>
      <c r="G101" s="9"/>
      <c r="H101" s="148"/>
      <c r="I101" s="148"/>
      <c r="J101" s="149"/>
      <c r="K101" s="150"/>
      <c r="L101" s="150"/>
      <c r="M101" s="9"/>
      <c r="N101" s="8"/>
      <c r="O101" s="8"/>
      <c r="P101" s="8"/>
      <c r="Q101" s="8"/>
      <c r="R101" s="47"/>
      <c r="S101" s="47"/>
      <c r="T101" s="47"/>
      <c r="U101" s="47"/>
      <c r="V101" s="48"/>
      <c r="W101" s="48"/>
      <c r="X101" s="48"/>
      <c r="Y101" s="48"/>
      <c r="Z101" s="48"/>
    </row>
    <row r="102" spans="1:26" s="13" customFormat="1" x14ac:dyDescent="0.2">
      <c r="A102" s="7"/>
      <c r="B102" s="8"/>
      <c r="C102" s="8"/>
      <c r="D102" s="8"/>
      <c r="E102" s="9"/>
      <c r="F102" s="9"/>
      <c r="G102" s="9"/>
      <c r="H102" s="148"/>
      <c r="I102" s="148"/>
      <c r="J102" s="149"/>
      <c r="K102" s="150"/>
      <c r="L102" s="150"/>
      <c r="M102" s="9"/>
      <c r="N102" s="8"/>
      <c r="O102" s="8"/>
      <c r="P102" s="8"/>
      <c r="Q102" s="8"/>
      <c r="R102" s="47"/>
      <c r="S102" s="47"/>
      <c r="T102" s="47"/>
      <c r="U102" s="47"/>
      <c r="V102" s="48"/>
      <c r="W102" s="48"/>
      <c r="X102" s="48"/>
      <c r="Y102" s="48"/>
      <c r="Z102" s="48"/>
    </row>
    <row r="103" spans="1:26" s="13" customFormat="1" x14ac:dyDescent="0.2">
      <c r="A103" s="7"/>
      <c r="B103" s="8"/>
      <c r="C103" s="8"/>
      <c r="D103" s="8"/>
      <c r="E103" s="9"/>
      <c r="F103" s="9"/>
      <c r="G103" s="9"/>
      <c r="H103" s="148"/>
      <c r="I103" s="148"/>
      <c r="J103" s="149"/>
      <c r="K103" s="150"/>
      <c r="L103" s="150"/>
      <c r="M103" s="9"/>
      <c r="N103" s="8"/>
      <c r="O103" s="8"/>
      <c r="P103" s="8"/>
      <c r="Q103" s="8"/>
      <c r="R103" s="47"/>
      <c r="S103" s="47"/>
      <c r="T103" s="47"/>
      <c r="U103" s="47"/>
      <c r="V103" s="48"/>
      <c r="W103" s="48"/>
      <c r="X103" s="48"/>
      <c r="Y103" s="48"/>
      <c r="Z103" s="48"/>
    </row>
    <row r="104" spans="1:26" s="13" customFormat="1" x14ac:dyDescent="0.2">
      <c r="A104" s="7"/>
      <c r="B104" s="8"/>
      <c r="C104" s="8"/>
      <c r="D104" s="8"/>
      <c r="E104" s="9"/>
      <c r="F104" s="9"/>
      <c r="G104" s="9"/>
      <c r="H104" s="148"/>
      <c r="I104" s="148"/>
      <c r="J104" s="149"/>
      <c r="K104" s="150"/>
      <c r="L104" s="150"/>
      <c r="M104" s="9"/>
      <c r="N104" s="8"/>
      <c r="O104" s="8"/>
      <c r="P104" s="8"/>
      <c r="Q104" s="8"/>
      <c r="R104" s="47"/>
      <c r="S104" s="47"/>
      <c r="T104" s="47"/>
      <c r="U104" s="47"/>
      <c r="V104" s="48"/>
      <c r="W104" s="48"/>
      <c r="X104" s="48"/>
      <c r="Y104" s="48"/>
      <c r="Z104" s="48"/>
    </row>
    <row r="105" spans="1:26" s="13" customFormat="1" x14ac:dyDescent="0.2">
      <c r="A105" s="7"/>
      <c r="B105" s="8"/>
      <c r="C105" s="8"/>
      <c r="D105" s="8"/>
      <c r="E105" s="9"/>
      <c r="F105" s="9"/>
      <c r="G105" s="9"/>
      <c r="H105" s="148"/>
      <c r="I105" s="148"/>
      <c r="J105" s="149"/>
      <c r="K105" s="150"/>
      <c r="L105" s="150"/>
      <c r="M105" s="9"/>
      <c r="N105" s="8"/>
      <c r="O105" s="8"/>
      <c r="P105" s="8"/>
      <c r="Q105" s="8"/>
      <c r="R105" s="34"/>
      <c r="S105" s="34"/>
      <c r="T105" s="34"/>
      <c r="U105" s="34"/>
      <c r="V105" s="34"/>
      <c r="W105" s="34"/>
      <c r="X105" s="34"/>
      <c r="Y105" s="34"/>
      <c r="Z105" s="34"/>
    </row>
    <row r="106" spans="1:26" s="13" customFormat="1" x14ac:dyDescent="0.2">
      <c r="A106" s="7"/>
      <c r="B106" s="8"/>
      <c r="C106" s="8"/>
      <c r="D106" s="8"/>
      <c r="E106" s="9"/>
      <c r="F106" s="9"/>
      <c r="G106" s="9"/>
      <c r="H106" s="148"/>
      <c r="I106" s="148"/>
      <c r="J106" s="149"/>
      <c r="K106" s="150"/>
      <c r="L106" s="150"/>
      <c r="M106" s="9"/>
      <c r="N106" s="8"/>
      <c r="O106" s="8"/>
      <c r="P106" s="8"/>
      <c r="Q106" s="8"/>
      <c r="R106" s="34"/>
      <c r="S106" s="34"/>
      <c r="T106" s="34"/>
      <c r="U106" s="34"/>
      <c r="V106" s="34"/>
      <c r="W106" s="34"/>
      <c r="X106" s="34"/>
      <c r="Y106" s="34"/>
      <c r="Z106" s="34"/>
    </row>
    <row r="107" spans="1:26" s="13" customFormat="1" x14ac:dyDescent="0.2">
      <c r="A107" s="7"/>
      <c r="B107" s="8"/>
      <c r="C107" s="8"/>
      <c r="D107" s="8"/>
      <c r="E107" s="9"/>
      <c r="F107" s="9"/>
      <c r="G107" s="9"/>
      <c r="H107" s="148"/>
      <c r="I107" s="148"/>
      <c r="J107" s="149"/>
      <c r="K107" s="150"/>
      <c r="L107" s="150"/>
      <c r="M107" s="9"/>
      <c r="N107" s="8"/>
      <c r="O107" s="8"/>
      <c r="P107" s="8"/>
      <c r="Q107" s="8"/>
      <c r="R107" s="34"/>
      <c r="S107" s="34"/>
      <c r="T107" s="34"/>
      <c r="U107" s="34"/>
      <c r="V107" s="34"/>
      <c r="W107" s="34"/>
      <c r="X107" s="34"/>
      <c r="Y107" s="34"/>
      <c r="Z107" s="34"/>
    </row>
    <row r="108" spans="1:26" s="13" customFormat="1" x14ac:dyDescent="0.2">
      <c r="A108" s="7"/>
      <c r="B108" s="8"/>
      <c r="C108" s="8"/>
      <c r="D108" s="8"/>
      <c r="E108" s="9"/>
      <c r="F108" s="9"/>
      <c r="G108" s="9"/>
      <c r="H108" s="148"/>
      <c r="I108" s="148"/>
      <c r="J108" s="149"/>
      <c r="K108" s="150"/>
      <c r="L108" s="150"/>
      <c r="M108" s="9"/>
      <c r="N108" s="8"/>
      <c r="O108" s="8"/>
      <c r="P108" s="8"/>
      <c r="Q108" s="8"/>
      <c r="R108" s="34"/>
      <c r="S108" s="34"/>
      <c r="T108" s="34"/>
      <c r="U108" s="34"/>
      <c r="V108" s="34"/>
      <c r="W108" s="34"/>
      <c r="X108" s="34"/>
      <c r="Y108" s="34"/>
      <c r="Z108" s="34"/>
    </row>
    <row r="109" spans="1:26" s="13" customFormat="1" x14ac:dyDescent="0.2">
      <c r="A109" s="7"/>
      <c r="B109" s="8"/>
      <c r="C109" s="8"/>
      <c r="D109" s="8"/>
      <c r="E109" s="9"/>
      <c r="F109" s="9"/>
      <c r="G109" s="9"/>
      <c r="H109" s="148"/>
      <c r="I109" s="148"/>
      <c r="J109" s="149"/>
      <c r="K109" s="150"/>
      <c r="L109" s="150"/>
      <c r="M109" s="9"/>
      <c r="N109" s="8"/>
      <c r="O109" s="8"/>
      <c r="P109" s="8"/>
      <c r="Q109" s="8"/>
      <c r="R109" s="34"/>
      <c r="S109" s="34"/>
      <c r="T109" s="34"/>
      <c r="U109" s="34"/>
      <c r="V109" s="34"/>
      <c r="W109" s="34"/>
      <c r="X109" s="34"/>
      <c r="Y109" s="34"/>
      <c r="Z109" s="34"/>
    </row>
    <row r="110" spans="1:26" s="13" customFormat="1" x14ac:dyDescent="0.2">
      <c r="A110" s="7"/>
      <c r="B110" s="8"/>
      <c r="C110" s="8"/>
      <c r="D110" s="8"/>
      <c r="E110" s="9"/>
      <c r="F110" s="9"/>
      <c r="G110" s="9"/>
      <c r="H110" s="148"/>
      <c r="I110" s="148"/>
      <c r="J110" s="149"/>
      <c r="K110" s="150"/>
      <c r="L110" s="150"/>
      <c r="M110" s="9"/>
      <c r="N110" s="8"/>
      <c r="O110" s="8"/>
      <c r="P110" s="8"/>
      <c r="Q110" s="8"/>
      <c r="R110" s="34"/>
      <c r="S110" s="34"/>
      <c r="T110" s="34"/>
      <c r="U110" s="34"/>
      <c r="V110" s="34"/>
      <c r="W110" s="34"/>
      <c r="X110" s="34"/>
      <c r="Y110" s="34"/>
      <c r="Z110" s="34"/>
    </row>
    <row r="111" spans="1:26" s="13" customFormat="1" x14ac:dyDescent="0.2">
      <c r="A111" s="7"/>
      <c r="B111" s="8"/>
      <c r="C111" s="8"/>
      <c r="D111" s="8"/>
      <c r="E111" s="9"/>
      <c r="F111" s="9"/>
      <c r="G111" s="9"/>
      <c r="H111" s="148"/>
      <c r="I111" s="148"/>
      <c r="J111" s="149"/>
      <c r="K111" s="150"/>
      <c r="L111" s="150"/>
      <c r="M111" s="9"/>
      <c r="N111" s="8"/>
      <c r="O111" s="8"/>
      <c r="P111" s="8"/>
      <c r="Q111" s="8"/>
      <c r="R111" s="34"/>
      <c r="S111" s="34"/>
      <c r="T111" s="34"/>
      <c r="U111" s="34"/>
      <c r="V111" s="34"/>
      <c r="W111" s="34"/>
      <c r="X111" s="34"/>
      <c r="Y111" s="34"/>
      <c r="Z111" s="34"/>
    </row>
    <row r="112" spans="1:26" s="13" customFormat="1" x14ac:dyDescent="0.2">
      <c r="A112" s="7"/>
      <c r="B112" s="8"/>
      <c r="C112" s="8"/>
      <c r="D112" s="8"/>
      <c r="E112" s="9"/>
      <c r="F112" s="9"/>
      <c r="G112" s="9"/>
      <c r="H112" s="148"/>
      <c r="I112" s="148"/>
      <c r="J112" s="149"/>
      <c r="K112" s="150"/>
      <c r="L112" s="150"/>
      <c r="M112" s="9"/>
      <c r="N112" s="8"/>
      <c r="O112" s="8"/>
      <c r="P112" s="8"/>
      <c r="Q112" s="8"/>
      <c r="R112" s="34"/>
      <c r="S112" s="34"/>
      <c r="T112" s="34"/>
      <c r="U112" s="34"/>
      <c r="V112" s="34"/>
      <c r="W112" s="34"/>
      <c r="X112" s="34"/>
      <c r="Y112" s="34"/>
      <c r="Z112" s="34"/>
    </row>
    <row r="113" spans="1:26" s="13" customFormat="1" x14ac:dyDescent="0.2">
      <c r="A113" s="7"/>
      <c r="B113" s="8"/>
      <c r="C113" s="8"/>
      <c r="D113" s="8"/>
      <c r="E113" s="9"/>
      <c r="F113" s="9"/>
      <c r="G113" s="9"/>
      <c r="H113" s="148"/>
      <c r="I113" s="148"/>
      <c r="J113" s="149"/>
      <c r="K113" s="150"/>
      <c r="L113" s="150"/>
      <c r="M113" s="9"/>
      <c r="N113" s="8"/>
      <c r="O113" s="8"/>
      <c r="P113" s="8"/>
      <c r="Q113" s="8"/>
      <c r="R113" s="34"/>
      <c r="S113" s="34"/>
      <c r="T113" s="34"/>
      <c r="U113" s="34"/>
      <c r="V113" s="34"/>
      <c r="W113" s="34"/>
      <c r="X113" s="34"/>
      <c r="Y113" s="34"/>
      <c r="Z113" s="34"/>
    </row>
    <row r="114" spans="1:26" s="13" customFormat="1" x14ac:dyDescent="0.2">
      <c r="A114" s="7"/>
      <c r="B114" s="8"/>
      <c r="C114" s="8"/>
      <c r="D114" s="8"/>
      <c r="E114" s="9"/>
      <c r="F114" s="9"/>
      <c r="G114" s="9"/>
      <c r="H114" s="148"/>
      <c r="I114" s="148"/>
      <c r="J114" s="149"/>
      <c r="K114" s="150"/>
      <c r="L114" s="150"/>
      <c r="M114" s="9"/>
      <c r="N114" s="8"/>
      <c r="O114" s="8"/>
      <c r="P114" s="8"/>
      <c r="Q114" s="8"/>
      <c r="R114" s="34"/>
      <c r="S114" s="34"/>
      <c r="T114" s="34"/>
      <c r="U114" s="34"/>
      <c r="V114" s="34"/>
      <c r="W114" s="34"/>
      <c r="X114" s="34"/>
      <c r="Y114" s="34"/>
      <c r="Z114" s="34"/>
    </row>
    <row r="115" spans="1:26" s="13" customFormat="1" x14ac:dyDescent="0.2">
      <c r="A115" s="7"/>
      <c r="B115" s="8"/>
      <c r="C115" s="8"/>
      <c r="D115" s="8"/>
      <c r="E115" s="9"/>
      <c r="F115" s="9"/>
      <c r="G115" s="9"/>
      <c r="H115" s="148"/>
      <c r="I115" s="148"/>
      <c r="J115" s="149"/>
      <c r="K115" s="150"/>
      <c r="L115" s="150"/>
      <c r="M115" s="9"/>
      <c r="N115" s="8"/>
      <c r="O115" s="8"/>
      <c r="P115" s="8"/>
      <c r="Q115" s="8"/>
      <c r="R115" s="34"/>
      <c r="S115" s="34"/>
      <c r="T115" s="34"/>
      <c r="U115" s="34"/>
      <c r="V115" s="34"/>
      <c r="W115" s="34"/>
      <c r="X115" s="34"/>
      <c r="Y115" s="34"/>
      <c r="Z115" s="34"/>
    </row>
    <row r="116" spans="1:26" s="13" customFormat="1" x14ac:dyDescent="0.2">
      <c r="A116" s="7"/>
      <c r="B116" s="8"/>
      <c r="C116" s="8"/>
      <c r="D116" s="8"/>
      <c r="E116" s="9"/>
      <c r="F116" s="9"/>
      <c r="G116" s="9"/>
      <c r="H116" s="148"/>
      <c r="I116" s="148"/>
      <c r="J116" s="149"/>
      <c r="K116" s="150"/>
      <c r="L116" s="150"/>
      <c r="M116" s="9"/>
      <c r="N116" s="8"/>
      <c r="O116" s="8"/>
      <c r="P116" s="8"/>
      <c r="Q116" s="8"/>
      <c r="R116" s="34"/>
      <c r="S116" s="34"/>
      <c r="T116" s="34"/>
      <c r="U116" s="34"/>
      <c r="V116" s="34"/>
      <c r="W116" s="34"/>
      <c r="X116" s="34"/>
      <c r="Y116" s="34"/>
      <c r="Z116" s="34"/>
    </row>
    <row r="117" spans="1:26" s="13" customFormat="1" x14ac:dyDescent="0.2">
      <c r="A117" s="7"/>
      <c r="B117" s="8"/>
      <c r="C117" s="8"/>
      <c r="D117" s="8"/>
      <c r="E117" s="9"/>
      <c r="F117" s="9"/>
      <c r="G117" s="9"/>
      <c r="H117" s="148"/>
      <c r="I117" s="148"/>
      <c r="J117" s="149"/>
      <c r="K117" s="150"/>
      <c r="L117" s="150"/>
      <c r="M117" s="9"/>
      <c r="N117" s="8"/>
      <c r="O117" s="8"/>
      <c r="P117" s="8"/>
      <c r="Q117" s="8"/>
      <c r="R117" s="34"/>
      <c r="S117" s="34"/>
      <c r="T117" s="34"/>
      <c r="U117" s="34"/>
      <c r="V117" s="34"/>
      <c r="W117" s="34"/>
      <c r="X117" s="34"/>
      <c r="Y117" s="34"/>
      <c r="Z117" s="34"/>
    </row>
    <row r="118" spans="1:26" s="13" customFormat="1" x14ac:dyDescent="0.2">
      <c r="A118" s="7"/>
      <c r="B118" s="8"/>
      <c r="C118" s="8"/>
      <c r="D118" s="8"/>
      <c r="E118" s="9"/>
      <c r="F118" s="9"/>
      <c r="G118" s="9"/>
      <c r="H118" s="148"/>
      <c r="I118" s="148"/>
      <c r="J118" s="149"/>
      <c r="K118" s="150"/>
      <c r="L118" s="150"/>
      <c r="M118" s="9"/>
      <c r="N118" s="8"/>
      <c r="O118" s="8"/>
      <c r="P118" s="8"/>
      <c r="Q118" s="8"/>
      <c r="R118" s="34"/>
      <c r="S118" s="34"/>
      <c r="T118" s="34"/>
      <c r="U118" s="34"/>
      <c r="V118" s="34"/>
      <c r="W118" s="34"/>
      <c r="X118" s="34"/>
      <c r="Y118" s="34"/>
      <c r="Z118" s="34"/>
    </row>
    <row r="119" spans="1:26" s="13" customFormat="1" x14ac:dyDescent="0.2">
      <c r="A119" s="7"/>
      <c r="B119" s="8"/>
      <c r="C119" s="8"/>
      <c r="D119" s="8"/>
      <c r="E119" s="9"/>
      <c r="F119" s="9"/>
      <c r="G119" s="9"/>
      <c r="H119" s="148"/>
      <c r="I119" s="148"/>
      <c r="J119" s="149"/>
      <c r="K119" s="150"/>
      <c r="L119" s="150"/>
      <c r="M119" s="9"/>
      <c r="N119" s="8"/>
      <c r="O119" s="8"/>
      <c r="P119" s="8"/>
      <c r="Q119" s="8"/>
      <c r="R119" s="34"/>
      <c r="S119" s="34"/>
      <c r="T119" s="34"/>
      <c r="U119" s="34"/>
      <c r="V119" s="34"/>
      <c r="W119" s="34"/>
      <c r="X119" s="34"/>
      <c r="Y119" s="34"/>
      <c r="Z119" s="34"/>
    </row>
    <row r="120" spans="1:26" s="13" customFormat="1" x14ac:dyDescent="0.2">
      <c r="A120" s="7"/>
      <c r="B120" s="8"/>
      <c r="C120" s="8"/>
      <c r="D120" s="8"/>
      <c r="E120" s="9"/>
      <c r="F120" s="9"/>
      <c r="G120" s="9"/>
      <c r="H120" s="148"/>
      <c r="I120" s="148"/>
      <c r="J120" s="149"/>
      <c r="K120" s="150"/>
      <c r="L120" s="150"/>
      <c r="M120" s="9"/>
      <c r="N120" s="8"/>
      <c r="O120" s="8"/>
      <c r="P120" s="8"/>
      <c r="Q120" s="8"/>
      <c r="R120" s="34"/>
      <c r="S120" s="34"/>
      <c r="T120" s="34"/>
      <c r="U120" s="34"/>
      <c r="V120" s="34"/>
      <c r="W120" s="34"/>
      <c r="X120" s="34"/>
      <c r="Y120" s="34"/>
      <c r="Z120" s="34"/>
    </row>
    <row r="121" spans="1:26" s="13" customFormat="1" x14ac:dyDescent="0.2">
      <c r="A121" s="7"/>
      <c r="B121" s="8"/>
      <c r="C121" s="8"/>
      <c r="D121" s="8"/>
      <c r="E121" s="9"/>
      <c r="F121" s="9"/>
      <c r="G121" s="9"/>
      <c r="H121" s="148"/>
      <c r="I121" s="148"/>
      <c r="J121" s="149"/>
      <c r="K121" s="150"/>
      <c r="L121" s="150"/>
      <c r="M121" s="9"/>
      <c r="N121" s="8"/>
      <c r="O121" s="8"/>
      <c r="P121" s="8"/>
      <c r="Q121" s="8"/>
      <c r="R121" s="34"/>
      <c r="S121" s="34"/>
      <c r="T121" s="34"/>
      <c r="U121" s="34"/>
      <c r="V121" s="34"/>
      <c r="W121" s="34"/>
      <c r="X121" s="34"/>
      <c r="Y121" s="34"/>
      <c r="Z121" s="34"/>
    </row>
    <row r="122" spans="1:26" s="13" customFormat="1" x14ac:dyDescent="0.2">
      <c r="A122" s="7"/>
      <c r="B122" s="8"/>
      <c r="C122" s="8"/>
      <c r="D122" s="8"/>
      <c r="E122" s="9"/>
      <c r="F122" s="9"/>
      <c r="G122" s="9"/>
      <c r="H122" s="148"/>
      <c r="I122" s="148"/>
      <c r="J122" s="149"/>
      <c r="K122" s="150"/>
      <c r="L122" s="150"/>
      <c r="M122" s="9"/>
      <c r="N122" s="8"/>
      <c r="O122" s="8"/>
      <c r="P122" s="8"/>
      <c r="Q122" s="8"/>
      <c r="R122" s="34"/>
      <c r="S122" s="34"/>
      <c r="T122" s="34"/>
      <c r="U122" s="34"/>
      <c r="V122" s="34"/>
      <c r="W122" s="34"/>
      <c r="X122" s="34"/>
      <c r="Y122" s="34"/>
      <c r="Z122" s="34"/>
    </row>
    <row r="123" spans="1:26" s="13" customFormat="1" x14ac:dyDescent="0.2">
      <c r="A123" s="7"/>
      <c r="B123" s="8"/>
      <c r="C123" s="8"/>
      <c r="D123" s="8"/>
      <c r="E123" s="9"/>
      <c r="F123" s="9"/>
      <c r="G123" s="9"/>
      <c r="H123" s="148"/>
      <c r="I123" s="148"/>
      <c r="J123" s="149"/>
      <c r="K123" s="150"/>
      <c r="L123" s="150"/>
      <c r="M123" s="9"/>
      <c r="N123" s="8"/>
      <c r="O123" s="8"/>
      <c r="P123" s="8"/>
      <c r="Q123" s="8"/>
      <c r="R123" s="34"/>
      <c r="S123" s="34"/>
      <c r="T123" s="34"/>
      <c r="U123" s="34"/>
      <c r="V123" s="34"/>
      <c r="W123" s="34"/>
      <c r="X123" s="34"/>
      <c r="Y123" s="34"/>
      <c r="Z123" s="34"/>
    </row>
    <row r="124" spans="1:26" s="13" customFormat="1" x14ac:dyDescent="0.2">
      <c r="A124" s="7"/>
      <c r="B124" s="8"/>
      <c r="C124" s="8"/>
      <c r="D124" s="8"/>
      <c r="E124" s="9"/>
      <c r="F124" s="9"/>
      <c r="G124" s="9"/>
      <c r="H124" s="148"/>
      <c r="I124" s="148"/>
      <c r="J124" s="149"/>
      <c r="K124" s="150"/>
      <c r="L124" s="150"/>
      <c r="M124" s="9"/>
      <c r="N124" s="8"/>
      <c r="O124" s="8"/>
      <c r="P124" s="8"/>
      <c r="Q124" s="8"/>
      <c r="R124" s="34"/>
      <c r="S124" s="34"/>
      <c r="T124" s="34"/>
      <c r="U124" s="34"/>
      <c r="V124" s="34"/>
      <c r="W124" s="34"/>
      <c r="X124" s="34"/>
      <c r="Y124" s="34"/>
      <c r="Z124" s="34"/>
    </row>
    <row r="125" spans="1:26" s="13" customFormat="1" x14ac:dyDescent="0.2">
      <c r="A125" s="7"/>
      <c r="B125" s="8"/>
      <c r="C125" s="8"/>
      <c r="D125" s="8"/>
      <c r="E125" s="9"/>
      <c r="F125" s="9"/>
      <c r="G125" s="9"/>
      <c r="H125" s="148"/>
      <c r="I125" s="148"/>
      <c r="J125" s="149"/>
      <c r="K125" s="150"/>
      <c r="L125" s="150"/>
      <c r="M125" s="9"/>
      <c r="N125" s="8"/>
      <c r="O125" s="8"/>
      <c r="P125" s="8"/>
      <c r="Q125" s="8"/>
      <c r="R125" s="34"/>
      <c r="S125" s="34"/>
      <c r="T125" s="34"/>
      <c r="U125" s="34"/>
      <c r="V125" s="34"/>
      <c r="W125" s="34"/>
      <c r="X125" s="34"/>
      <c r="Y125" s="34"/>
      <c r="Z125" s="34"/>
    </row>
    <row r="126" spans="1:26" s="13" customFormat="1" x14ac:dyDescent="0.2">
      <c r="A126" s="7"/>
      <c r="B126" s="8"/>
      <c r="C126" s="8"/>
      <c r="D126" s="8"/>
      <c r="E126" s="9"/>
      <c r="F126" s="9"/>
      <c r="G126" s="9"/>
      <c r="H126" s="148"/>
      <c r="I126" s="148"/>
      <c r="J126" s="149"/>
      <c r="K126" s="150"/>
      <c r="L126" s="150"/>
      <c r="M126" s="9"/>
      <c r="N126" s="8"/>
      <c r="O126" s="8"/>
      <c r="P126" s="8"/>
      <c r="Q126" s="8"/>
      <c r="R126" s="34"/>
      <c r="S126" s="34"/>
      <c r="T126" s="34"/>
      <c r="U126" s="34"/>
      <c r="V126" s="34"/>
      <c r="W126" s="34"/>
      <c r="X126" s="34"/>
      <c r="Y126" s="34"/>
      <c r="Z126" s="34"/>
    </row>
    <row r="127" spans="1:26" s="13" customFormat="1" x14ac:dyDescent="0.2">
      <c r="A127" s="7"/>
      <c r="B127" s="8"/>
      <c r="C127" s="8"/>
      <c r="D127" s="8"/>
      <c r="E127" s="9"/>
      <c r="F127" s="9"/>
      <c r="G127" s="9"/>
      <c r="H127" s="148"/>
      <c r="I127" s="148"/>
      <c r="J127" s="149"/>
      <c r="K127" s="150"/>
      <c r="L127" s="150"/>
      <c r="M127" s="9"/>
      <c r="N127" s="8"/>
      <c r="O127" s="8"/>
      <c r="P127" s="8"/>
      <c r="Q127" s="8"/>
      <c r="R127" s="34"/>
      <c r="S127" s="34"/>
      <c r="T127" s="34"/>
      <c r="U127" s="34"/>
      <c r="V127" s="34"/>
      <c r="W127" s="34"/>
      <c r="X127" s="34"/>
      <c r="Y127" s="34"/>
      <c r="Z127" s="34"/>
    </row>
    <row r="128" spans="1:26" s="13" customFormat="1" x14ac:dyDescent="0.2">
      <c r="A128" s="7"/>
      <c r="B128" s="8"/>
      <c r="C128" s="8"/>
      <c r="D128" s="8"/>
      <c r="E128" s="9"/>
      <c r="F128" s="9"/>
      <c r="G128" s="9"/>
      <c r="H128" s="148"/>
      <c r="I128" s="148"/>
      <c r="J128" s="149"/>
      <c r="K128" s="150"/>
      <c r="L128" s="150"/>
      <c r="M128" s="9"/>
      <c r="N128" s="8"/>
      <c r="O128" s="8"/>
      <c r="P128" s="8"/>
      <c r="Q128" s="8"/>
      <c r="R128" s="34"/>
      <c r="S128" s="34"/>
      <c r="T128" s="34"/>
      <c r="U128" s="34"/>
      <c r="V128" s="34"/>
      <c r="W128" s="34"/>
      <c r="X128" s="34"/>
      <c r="Y128" s="34"/>
      <c r="Z128" s="34"/>
    </row>
    <row r="129" spans="1:26" s="13" customFormat="1" x14ac:dyDescent="0.2">
      <c r="A129" s="7"/>
      <c r="B129" s="8"/>
      <c r="C129" s="8"/>
      <c r="D129" s="8"/>
      <c r="E129" s="9"/>
      <c r="F129" s="9"/>
      <c r="G129" s="9"/>
      <c r="H129" s="148"/>
      <c r="I129" s="148"/>
      <c r="J129" s="149"/>
      <c r="K129" s="150"/>
      <c r="L129" s="150"/>
      <c r="M129" s="9"/>
      <c r="N129" s="8"/>
      <c r="O129" s="8"/>
      <c r="P129" s="8"/>
      <c r="Q129" s="8"/>
      <c r="R129" s="34"/>
      <c r="S129" s="34"/>
      <c r="T129" s="34"/>
      <c r="U129" s="34"/>
      <c r="V129" s="34"/>
      <c r="W129" s="34"/>
      <c r="X129" s="34"/>
      <c r="Y129" s="34"/>
      <c r="Z129" s="34"/>
    </row>
    <row r="130" spans="1:26" s="13" customFormat="1" x14ac:dyDescent="0.2">
      <c r="A130" s="7"/>
      <c r="B130" s="8"/>
      <c r="C130" s="8"/>
      <c r="D130" s="8"/>
      <c r="E130" s="9"/>
      <c r="F130" s="9"/>
      <c r="G130" s="9"/>
      <c r="H130" s="148"/>
      <c r="I130" s="148"/>
      <c r="J130" s="149"/>
      <c r="K130" s="150"/>
      <c r="L130" s="150"/>
      <c r="M130" s="9"/>
      <c r="N130" s="8"/>
      <c r="O130" s="8"/>
      <c r="P130" s="8"/>
      <c r="Q130" s="8"/>
      <c r="R130" s="34"/>
      <c r="S130" s="34"/>
      <c r="T130" s="34"/>
      <c r="U130" s="34"/>
      <c r="V130" s="34"/>
      <c r="W130" s="34"/>
      <c r="X130" s="34"/>
      <c r="Y130" s="34"/>
      <c r="Z130" s="34"/>
    </row>
    <row r="131" spans="1:26" s="13" customFormat="1" x14ac:dyDescent="0.2">
      <c r="A131" s="7"/>
      <c r="B131" s="8"/>
      <c r="C131" s="8"/>
      <c r="D131" s="8"/>
      <c r="E131" s="9"/>
      <c r="F131" s="9"/>
      <c r="G131" s="9"/>
      <c r="H131" s="148"/>
      <c r="I131" s="148"/>
      <c r="J131" s="149"/>
      <c r="K131" s="150"/>
      <c r="L131" s="150"/>
      <c r="M131" s="9"/>
      <c r="N131" s="8"/>
      <c r="O131" s="8"/>
      <c r="P131" s="8"/>
      <c r="Q131" s="8"/>
      <c r="R131" s="34"/>
      <c r="S131" s="34"/>
      <c r="T131" s="34"/>
      <c r="U131" s="34"/>
      <c r="V131" s="34"/>
      <c r="W131" s="34"/>
      <c r="X131" s="34"/>
      <c r="Y131" s="34"/>
      <c r="Z131" s="34"/>
    </row>
    <row r="132" spans="1:26" s="13" customFormat="1" x14ac:dyDescent="0.2">
      <c r="A132" s="7"/>
      <c r="B132" s="8"/>
      <c r="C132" s="8"/>
      <c r="D132" s="8"/>
      <c r="E132" s="9"/>
      <c r="F132" s="9"/>
      <c r="G132" s="9"/>
      <c r="H132" s="148"/>
      <c r="I132" s="148"/>
      <c r="J132" s="149"/>
      <c r="K132" s="150"/>
      <c r="L132" s="150"/>
      <c r="M132" s="9"/>
      <c r="N132" s="8"/>
      <c r="O132" s="8"/>
      <c r="P132" s="8"/>
      <c r="Q132" s="8"/>
      <c r="R132" s="34"/>
      <c r="S132" s="34"/>
      <c r="T132" s="34"/>
      <c r="U132" s="34"/>
      <c r="V132" s="34"/>
      <c r="W132" s="34"/>
      <c r="X132" s="34"/>
      <c r="Y132" s="34"/>
      <c r="Z132" s="34"/>
    </row>
    <row r="133" spans="1:26" s="13" customFormat="1" x14ac:dyDescent="0.2">
      <c r="A133" s="7"/>
      <c r="B133" s="8"/>
      <c r="C133" s="8"/>
      <c r="D133" s="8"/>
      <c r="E133" s="9"/>
      <c r="F133" s="9"/>
      <c r="G133" s="9"/>
      <c r="H133" s="148"/>
      <c r="I133" s="148"/>
      <c r="J133" s="149"/>
      <c r="K133" s="150"/>
      <c r="L133" s="150"/>
      <c r="M133" s="9"/>
      <c r="N133" s="8"/>
      <c r="O133" s="8"/>
      <c r="P133" s="8"/>
      <c r="Q133" s="8"/>
      <c r="R133" s="34"/>
      <c r="S133" s="34"/>
      <c r="T133" s="34"/>
      <c r="U133" s="34"/>
      <c r="V133" s="34"/>
      <c r="W133" s="34"/>
      <c r="X133" s="34"/>
      <c r="Y133" s="34"/>
      <c r="Z133" s="34"/>
    </row>
    <row r="134" spans="1:26" s="13" customFormat="1" x14ac:dyDescent="0.2">
      <c r="A134" s="7"/>
      <c r="B134" s="8"/>
      <c r="C134" s="8"/>
      <c r="D134" s="8"/>
      <c r="E134" s="9"/>
      <c r="F134" s="9"/>
      <c r="G134" s="9"/>
      <c r="H134" s="148"/>
      <c r="I134" s="148"/>
      <c r="J134" s="149"/>
      <c r="K134" s="150"/>
      <c r="L134" s="150"/>
      <c r="M134" s="9"/>
      <c r="N134" s="8"/>
      <c r="O134" s="8"/>
      <c r="P134" s="8"/>
      <c r="Q134" s="8"/>
      <c r="R134" s="34"/>
      <c r="S134" s="34"/>
      <c r="T134" s="34"/>
      <c r="U134" s="34"/>
      <c r="V134" s="34"/>
      <c r="W134" s="34"/>
      <c r="X134" s="34"/>
      <c r="Y134" s="34"/>
      <c r="Z134" s="34"/>
    </row>
    <row r="135" spans="1:26" s="13" customFormat="1" x14ac:dyDescent="0.2">
      <c r="A135" s="7"/>
      <c r="B135" s="8"/>
      <c r="C135" s="8"/>
      <c r="D135" s="8"/>
      <c r="E135" s="9"/>
      <c r="F135" s="9"/>
      <c r="G135" s="9"/>
      <c r="H135" s="148"/>
      <c r="I135" s="148"/>
      <c r="J135" s="149"/>
      <c r="K135" s="150"/>
      <c r="L135" s="150"/>
      <c r="M135" s="9"/>
      <c r="N135" s="8"/>
      <c r="O135" s="8"/>
      <c r="P135" s="8"/>
      <c r="Q135" s="8"/>
      <c r="R135" s="34"/>
      <c r="S135" s="34"/>
      <c r="T135" s="34"/>
      <c r="U135" s="34"/>
      <c r="V135" s="34"/>
      <c r="W135" s="34"/>
      <c r="X135" s="34"/>
      <c r="Y135" s="34"/>
      <c r="Z135" s="34"/>
    </row>
    <row r="136" spans="1:26" s="13" customFormat="1" x14ac:dyDescent="0.2">
      <c r="A136" s="7"/>
      <c r="B136" s="8"/>
      <c r="C136" s="8"/>
      <c r="D136" s="8"/>
      <c r="E136" s="9"/>
      <c r="F136" s="9"/>
      <c r="G136" s="9"/>
      <c r="H136" s="148"/>
      <c r="I136" s="148"/>
      <c r="J136" s="149"/>
      <c r="K136" s="150"/>
      <c r="L136" s="150"/>
      <c r="M136" s="9"/>
      <c r="N136" s="8"/>
      <c r="O136" s="8"/>
      <c r="P136" s="8"/>
      <c r="Q136" s="8"/>
      <c r="R136" s="34"/>
      <c r="S136" s="34"/>
      <c r="T136" s="34"/>
      <c r="U136" s="34"/>
      <c r="V136" s="34"/>
      <c r="W136" s="34"/>
      <c r="X136" s="34"/>
      <c r="Y136" s="34"/>
      <c r="Z136" s="34"/>
    </row>
    <row r="137" spans="1:26" s="13" customFormat="1" x14ac:dyDescent="0.2">
      <c r="A137" s="7"/>
      <c r="B137" s="8"/>
      <c r="C137" s="8"/>
      <c r="D137" s="8"/>
      <c r="E137" s="9"/>
      <c r="F137" s="9"/>
      <c r="G137" s="9"/>
      <c r="H137" s="148"/>
      <c r="I137" s="148"/>
      <c r="J137" s="149"/>
      <c r="K137" s="150"/>
      <c r="L137" s="150"/>
      <c r="M137" s="9"/>
      <c r="N137" s="8"/>
      <c r="O137" s="8"/>
      <c r="P137" s="8"/>
      <c r="Q137" s="8"/>
      <c r="R137" s="34"/>
      <c r="S137" s="34"/>
      <c r="T137" s="34"/>
      <c r="U137" s="34"/>
      <c r="V137" s="34"/>
      <c r="W137" s="34"/>
      <c r="X137" s="34"/>
      <c r="Y137" s="34"/>
      <c r="Z137" s="34"/>
    </row>
    <row r="138" spans="1:26" s="13" customFormat="1" x14ac:dyDescent="0.2">
      <c r="A138" s="7"/>
      <c r="B138" s="8"/>
      <c r="C138" s="8"/>
      <c r="D138" s="8"/>
      <c r="E138" s="9"/>
      <c r="F138" s="9"/>
      <c r="G138" s="9"/>
      <c r="H138" s="148"/>
      <c r="I138" s="148"/>
      <c r="J138" s="149"/>
      <c r="K138" s="150"/>
      <c r="L138" s="150"/>
      <c r="M138" s="9"/>
      <c r="N138" s="8"/>
      <c r="O138" s="8"/>
      <c r="P138" s="8"/>
      <c r="Q138" s="8"/>
      <c r="R138" s="34"/>
      <c r="S138" s="34"/>
      <c r="T138" s="34"/>
      <c r="U138" s="34"/>
      <c r="V138" s="34"/>
      <c r="W138" s="34"/>
      <c r="X138" s="34"/>
      <c r="Y138" s="34"/>
      <c r="Z138" s="34"/>
    </row>
    <row r="139" spans="1:26" s="13" customFormat="1" x14ac:dyDescent="0.2">
      <c r="A139" s="7"/>
      <c r="B139" s="8"/>
      <c r="C139" s="8"/>
      <c r="D139" s="8"/>
      <c r="E139" s="9"/>
      <c r="F139" s="9"/>
      <c r="G139" s="9"/>
      <c r="H139" s="148"/>
      <c r="I139" s="148"/>
      <c r="J139" s="149"/>
      <c r="K139" s="150"/>
      <c r="L139" s="150"/>
      <c r="M139" s="9"/>
      <c r="N139" s="8"/>
      <c r="O139" s="8"/>
      <c r="P139" s="8"/>
      <c r="Q139" s="8"/>
      <c r="R139" s="34"/>
      <c r="S139" s="34"/>
      <c r="T139" s="34"/>
      <c r="U139" s="34"/>
      <c r="V139" s="34"/>
      <c r="W139" s="34"/>
      <c r="X139" s="34"/>
      <c r="Y139" s="34"/>
      <c r="Z139" s="34"/>
    </row>
    <row r="140" spans="1:26" s="13" customFormat="1" x14ac:dyDescent="0.2">
      <c r="A140" s="7"/>
      <c r="B140" s="8"/>
      <c r="C140" s="8"/>
      <c r="D140" s="8"/>
      <c r="E140" s="9"/>
      <c r="F140" s="9"/>
      <c r="G140" s="9"/>
      <c r="H140" s="148"/>
      <c r="I140" s="148"/>
      <c r="J140" s="149"/>
      <c r="K140" s="150"/>
      <c r="L140" s="150"/>
      <c r="M140" s="9"/>
      <c r="N140" s="8"/>
      <c r="O140" s="8"/>
      <c r="P140" s="8"/>
      <c r="Q140" s="8"/>
      <c r="R140" s="34"/>
      <c r="S140" s="34"/>
      <c r="T140" s="34"/>
      <c r="U140" s="34"/>
      <c r="V140" s="34"/>
      <c r="W140" s="34"/>
      <c r="X140" s="34"/>
      <c r="Y140" s="34"/>
      <c r="Z140" s="34"/>
    </row>
    <row r="141" spans="1:26" s="13" customFormat="1" x14ac:dyDescent="0.2">
      <c r="A141" s="7"/>
      <c r="B141" s="8"/>
      <c r="C141" s="8"/>
      <c r="D141" s="8"/>
      <c r="E141" s="9"/>
      <c r="F141" s="9"/>
      <c r="G141" s="9"/>
      <c r="H141" s="148"/>
      <c r="I141" s="148"/>
      <c r="J141" s="149"/>
      <c r="K141" s="150"/>
      <c r="L141" s="150"/>
      <c r="M141" s="9"/>
      <c r="N141" s="8"/>
      <c r="O141" s="8"/>
      <c r="P141" s="8"/>
      <c r="Q141" s="8"/>
      <c r="R141" s="34"/>
      <c r="S141" s="34"/>
      <c r="T141" s="34"/>
      <c r="U141" s="34"/>
      <c r="V141" s="34"/>
      <c r="W141" s="34"/>
      <c r="X141" s="34"/>
      <c r="Y141" s="34"/>
      <c r="Z141" s="34"/>
    </row>
    <row r="142" spans="1:26" s="13" customFormat="1" x14ac:dyDescent="0.2">
      <c r="A142" s="7"/>
      <c r="B142" s="8"/>
      <c r="C142" s="8"/>
      <c r="D142" s="8"/>
      <c r="E142" s="9"/>
      <c r="F142" s="9"/>
      <c r="G142" s="9"/>
      <c r="H142" s="148"/>
      <c r="I142" s="148"/>
      <c r="J142" s="149"/>
      <c r="K142" s="150"/>
      <c r="L142" s="150"/>
      <c r="M142" s="9"/>
      <c r="N142" s="8"/>
      <c r="O142" s="8"/>
      <c r="P142" s="8"/>
      <c r="Q142" s="8"/>
      <c r="R142" s="34"/>
      <c r="S142" s="34"/>
      <c r="T142" s="34"/>
      <c r="U142" s="34"/>
      <c r="V142" s="34"/>
      <c r="W142" s="34"/>
      <c r="X142" s="34"/>
      <c r="Y142" s="34"/>
      <c r="Z142" s="34"/>
    </row>
    <row r="143" spans="1:26" s="13" customFormat="1" x14ac:dyDescent="0.2">
      <c r="A143" s="7"/>
      <c r="B143" s="8"/>
      <c r="C143" s="8"/>
      <c r="D143" s="8"/>
      <c r="E143" s="9"/>
      <c r="F143" s="9"/>
      <c r="G143" s="9"/>
      <c r="H143" s="148"/>
      <c r="I143" s="148"/>
      <c r="J143" s="149"/>
      <c r="K143" s="150"/>
      <c r="L143" s="150"/>
      <c r="M143" s="9"/>
      <c r="N143" s="8"/>
      <c r="O143" s="8"/>
      <c r="P143" s="8"/>
      <c r="Q143" s="8"/>
      <c r="R143" s="34"/>
      <c r="S143" s="34"/>
      <c r="T143" s="34"/>
      <c r="U143" s="34"/>
      <c r="V143" s="34"/>
      <c r="W143" s="34"/>
      <c r="X143" s="34"/>
      <c r="Y143" s="34"/>
      <c r="Z143" s="34"/>
    </row>
    <row r="144" spans="1:26" s="13" customFormat="1" x14ac:dyDescent="0.2">
      <c r="A144" s="7"/>
      <c r="B144" s="8"/>
      <c r="C144" s="8"/>
      <c r="D144" s="8"/>
      <c r="E144" s="9"/>
      <c r="F144" s="9"/>
      <c r="G144" s="9"/>
      <c r="H144" s="148"/>
      <c r="I144" s="148"/>
      <c r="J144" s="149"/>
      <c r="K144" s="150"/>
      <c r="L144" s="150"/>
      <c r="M144" s="9"/>
      <c r="N144" s="8"/>
      <c r="O144" s="8"/>
      <c r="P144" s="8"/>
      <c r="Q144" s="8"/>
      <c r="R144" s="34"/>
      <c r="S144" s="34"/>
      <c r="T144" s="34"/>
      <c r="U144" s="34"/>
      <c r="V144" s="34"/>
      <c r="W144" s="34"/>
      <c r="X144" s="34"/>
      <c r="Y144" s="34"/>
      <c r="Z144" s="34"/>
    </row>
    <row r="145" spans="1:26" s="13" customFormat="1" x14ac:dyDescent="0.2">
      <c r="A145" s="7"/>
      <c r="B145" s="8"/>
      <c r="C145" s="8"/>
      <c r="D145" s="8"/>
      <c r="E145" s="9"/>
      <c r="F145" s="9"/>
      <c r="G145" s="9"/>
      <c r="H145" s="148"/>
      <c r="I145" s="148"/>
      <c r="J145" s="149"/>
      <c r="K145" s="150"/>
      <c r="L145" s="150"/>
      <c r="M145" s="9"/>
      <c r="N145" s="8"/>
      <c r="O145" s="8"/>
      <c r="P145" s="8"/>
      <c r="Q145" s="8"/>
      <c r="R145" s="34"/>
      <c r="S145" s="34"/>
      <c r="T145" s="34"/>
      <c r="U145" s="34"/>
      <c r="V145" s="34"/>
      <c r="W145" s="34"/>
      <c r="X145" s="34"/>
      <c r="Y145" s="34"/>
      <c r="Z145" s="34"/>
    </row>
    <row r="146" spans="1:26" s="13" customFormat="1" x14ac:dyDescent="0.2">
      <c r="A146" s="7"/>
      <c r="B146" s="8"/>
      <c r="C146" s="8"/>
      <c r="D146" s="8"/>
      <c r="E146" s="9"/>
      <c r="F146" s="9"/>
      <c r="G146" s="9"/>
      <c r="H146" s="148"/>
      <c r="I146" s="148"/>
      <c r="J146" s="149"/>
      <c r="K146" s="150"/>
      <c r="L146" s="150"/>
      <c r="M146" s="9"/>
      <c r="N146" s="8"/>
      <c r="O146" s="8"/>
      <c r="P146" s="8"/>
      <c r="Q146" s="8"/>
      <c r="R146" s="34"/>
      <c r="S146" s="34"/>
      <c r="T146" s="34"/>
      <c r="U146" s="34"/>
      <c r="V146" s="34"/>
      <c r="W146" s="34"/>
      <c r="X146" s="34"/>
      <c r="Y146" s="34"/>
      <c r="Z146" s="34"/>
    </row>
    <row r="147" spans="1:26" s="13" customFormat="1" x14ac:dyDescent="0.2">
      <c r="A147" s="7"/>
      <c r="B147" s="8"/>
      <c r="C147" s="8"/>
      <c r="D147" s="8"/>
      <c r="E147" s="9"/>
      <c r="F147" s="9"/>
      <c r="G147" s="9"/>
      <c r="H147" s="148"/>
      <c r="I147" s="148"/>
      <c r="J147" s="149"/>
      <c r="K147" s="150"/>
      <c r="L147" s="150"/>
      <c r="M147" s="9"/>
      <c r="N147" s="8"/>
      <c r="O147" s="8"/>
      <c r="P147" s="8"/>
      <c r="Q147" s="8"/>
      <c r="R147" s="34"/>
      <c r="S147" s="34"/>
      <c r="T147" s="34"/>
      <c r="U147" s="34"/>
      <c r="V147" s="34"/>
      <c r="W147" s="34"/>
      <c r="X147" s="34"/>
      <c r="Y147" s="34"/>
      <c r="Z147" s="34"/>
    </row>
    <row r="148" spans="1:26" s="13" customFormat="1" x14ac:dyDescent="0.2">
      <c r="A148" s="7"/>
      <c r="B148" s="8"/>
      <c r="C148" s="8"/>
      <c r="D148" s="8"/>
      <c r="E148" s="9"/>
      <c r="F148" s="9"/>
      <c r="G148" s="9"/>
      <c r="H148" s="148"/>
      <c r="I148" s="148"/>
      <c r="J148" s="149"/>
      <c r="K148" s="150"/>
      <c r="L148" s="150"/>
      <c r="M148" s="9"/>
      <c r="N148" s="8"/>
      <c r="O148" s="8"/>
      <c r="P148" s="8"/>
      <c r="Q148" s="8"/>
      <c r="R148" s="34"/>
      <c r="S148" s="34"/>
      <c r="T148" s="34"/>
      <c r="U148" s="34"/>
      <c r="V148" s="34"/>
      <c r="W148" s="34"/>
      <c r="X148" s="34"/>
      <c r="Y148" s="34"/>
      <c r="Z148" s="34"/>
    </row>
    <row r="149" spans="1:26" s="13" customFormat="1" x14ac:dyDescent="0.2">
      <c r="A149" s="7"/>
      <c r="B149" s="8"/>
      <c r="C149" s="8"/>
      <c r="D149" s="8"/>
      <c r="E149" s="9"/>
      <c r="F149" s="9"/>
      <c r="G149" s="9"/>
      <c r="H149" s="148"/>
      <c r="I149" s="148"/>
      <c r="J149" s="149"/>
      <c r="K149" s="150"/>
      <c r="L149" s="150"/>
      <c r="M149" s="9"/>
      <c r="N149" s="8"/>
      <c r="O149" s="8"/>
      <c r="P149" s="8"/>
      <c r="Q149" s="8"/>
      <c r="R149" s="34"/>
      <c r="S149" s="34"/>
      <c r="T149" s="34"/>
      <c r="U149" s="34"/>
      <c r="V149" s="34"/>
      <c r="W149" s="34"/>
      <c r="X149" s="34"/>
      <c r="Y149" s="34"/>
      <c r="Z149" s="34"/>
    </row>
    <row r="150" spans="1:26" s="13" customFormat="1" x14ac:dyDescent="0.2">
      <c r="A150" s="7"/>
      <c r="B150" s="8"/>
      <c r="C150" s="8"/>
      <c r="D150" s="8"/>
      <c r="E150" s="9"/>
      <c r="F150" s="9"/>
      <c r="G150" s="9"/>
      <c r="H150" s="148"/>
      <c r="I150" s="148"/>
      <c r="J150" s="149"/>
      <c r="K150" s="150"/>
      <c r="L150" s="150"/>
      <c r="M150" s="9"/>
      <c r="N150" s="8"/>
      <c r="O150" s="8"/>
      <c r="P150" s="8"/>
      <c r="Q150" s="8"/>
      <c r="R150" s="34"/>
      <c r="S150" s="34"/>
      <c r="T150" s="34"/>
      <c r="U150" s="34"/>
      <c r="V150" s="34"/>
      <c r="W150" s="34"/>
      <c r="X150" s="34"/>
      <c r="Y150" s="34"/>
      <c r="Z150" s="34"/>
    </row>
    <row r="151" spans="1:26" s="13" customFormat="1" x14ac:dyDescent="0.2">
      <c r="A151" s="7"/>
      <c r="B151" s="8"/>
      <c r="C151" s="8"/>
      <c r="D151" s="8"/>
      <c r="E151" s="9"/>
      <c r="F151" s="9"/>
      <c r="G151" s="9"/>
      <c r="H151" s="148"/>
      <c r="I151" s="148"/>
      <c r="J151" s="149"/>
      <c r="K151" s="150"/>
      <c r="L151" s="150"/>
      <c r="M151" s="9"/>
      <c r="N151" s="8"/>
      <c r="O151" s="8"/>
      <c r="P151" s="8"/>
      <c r="Q151" s="8"/>
      <c r="R151" s="34"/>
      <c r="S151" s="34"/>
      <c r="T151" s="34"/>
      <c r="U151" s="34"/>
      <c r="V151" s="34"/>
      <c r="W151" s="34"/>
      <c r="X151" s="34"/>
      <c r="Y151" s="34"/>
      <c r="Z151" s="34"/>
    </row>
    <row r="152" spans="1:26" s="13" customFormat="1" x14ac:dyDescent="0.2">
      <c r="A152" s="7"/>
      <c r="B152" s="8"/>
      <c r="C152" s="8"/>
      <c r="D152" s="8"/>
      <c r="E152" s="9"/>
      <c r="F152" s="9"/>
      <c r="G152" s="9"/>
      <c r="H152" s="148"/>
      <c r="I152" s="148"/>
      <c r="J152" s="149"/>
      <c r="K152" s="150"/>
      <c r="L152" s="150"/>
      <c r="M152" s="9"/>
      <c r="N152" s="8"/>
      <c r="O152" s="8"/>
      <c r="P152" s="8"/>
      <c r="Q152" s="8"/>
      <c r="R152" s="34"/>
      <c r="S152" s="34"/>
      <c r="T152" s="34"/>
      <c r="U152" s="34"/>
      <c r="V152" s="34"/>
      <c r="W152" s="34"/>
      <c r="X152" s="34"/>
      <c r="Y152" s="34"/>
      <c r="Z152" s="34"/>
    </row>
    <row r="153" spans="1:26" s="13" customFormat="1" x14ac:dyDescent="0.2">
      <c r="A153" s="7"/>
      <c r="B153" s="8"/>
      <c r="C153" s="8"/>
      <c r="D153" s="8"/>
      <c r="E153" s="9"/>
      <c r="F153" s="9"/>
      <c r="G153" s="9"/>
      <c r="H153" s="148"/>
      <c r="I153" s="148"/>
      <c r="J153" s="149"/>
      <c r="K153" s="150"/>
      <c r="L153" s="150"/>
      <c r="M153" s="9"/>
      <c r="N153" s="8"/>
      <c r="O153" s="8"/>
      <c r="P153" s="8"/>
      <c r="Q153" s="8"/>
      <c r="R153" s="34"/>
      <c r="S153" s="34"/>
      <c r="T153" s="34"/>
      <c r="U153" s="34"/>
      <c r="V153" s="34"/>
      <c r="W153" s="34"/>
      <c r="X153" s="34"/>
      <c r="Y153" s="34"/>
      <c r="Z153" s="34"/>
    </row>
    <row r="154" spans="1:26" s="13" customFormat="1" x14ac:dyDescent="0.2">
      <c r="A154" s="7"/>
      <c r="B154" s="8"/>
      <c r="C154" s="8"/>
      <c r="D154" s="8"/>
      <c r="E154" s="9"/>
      <c r="F154" s="9"/>
      <c r="G154" s="9"/>
      <c r="H154" s="148"/>
      <c r="I154" s="148"/>
      <c r="J154" s="149"/>
      <c r="K154" s="150"/>
      <c r="L154" s="150"/>
      <c r="M154" s="9"/>
      <c r="N154" s="8"/>
      <c r="O154" s="8"/>
      <c r="P154" s="8"/>
      <c r="Q154" s="8"/>
      <c r="R154" s="34"/>
      <c r="S154" s="34"/>
      <c r="T154" s="34"/>
      <c r="U154" s="34"/>
      <c r="V154" s="34"/>
      <c r="W154" s="34"/>
      <c r="X154" s="34"/>
      <c r="Y154" s="34"/>
      <c r="Z154" s="34"/>
    </row>
    <row r="155" spans="1:26" s="13" customFormat="1" x14ac:dyDescent="0.2">
      <c r="A155" s="7"/>
      <c r="B155" s="8"/>
      <c r="C155" s="8"/>
      <c r="D155" s="8"/>
      <c r="E155" s="9"/>
      <c r="F155" s="9"/>
      <c r="G155" s="9"/>
      <c r="H155" s="148"/>
      <c r="I155" s="148"/>
      <c r="J155" s="149"/>
      <c r="K155" s="150"/>
      <c r="L155" s="150"/>
      <c r="M155" s="9"/>
      <c r="N155" s="8"/>
      <c r="O155" s="8"/>
      <c r="P155" s="8"/>
      <c r="Q155" s="8"/>
      <c r="R155" s="34"/>
      <c r="S155" s="34"/>
      <c r="T155" s="34"/>
      <c r="U155" s="34"/>
      <c r="V155" s="34"/>
      <c r="W155" s="34"/>
      <c r="X155" s="34"/>
      <c r="Y155" s="34"/>
      <c r="Z155" s="34"/>
    </row>
    <row r="156" spans="1:26" s="13" customFormat="1" x14ac:dyDescent="0.2">
      <c r="A156" s="7"/>
      <c r="B156" s="8"/>
      <c r="C156" s="8"/>
      <c r="D156" s="8"/>
      <c r="E156" s="9"/>
      <c r="F156" s="9"/>
      <c r="G156" s="9"/>
      <c r="H156" s="148"/>
      <c r="I156" s="148"/>
      <c r="J156" s="149"/>
      <c r="K156" s="150"/>
      <c r="L156" s="150"/>
      <c r="M156" s="9"/>
      <c r="N156" s="8"/>
      <c r="O156" s="8"/>
      <c r="P156" s="8"/>
      <c r="Q156" s="8"/>
      <c r="R156" s="34"/>
      <c r="S156" s="34"/>
      <c r="T156" s="34"/>
      <c r="U156" s="34"/>
      <c r="V156" s="34"/>
      <c r="W156" s="34"/>
      <c r="X156" s="34"/>
      <c r="Y156" s="34"/>
      <c r="Z156" s="34"/>
    </row>
    <row r="157" spans="1:26" s="13" customFormat="1" x14ac:dyDescent="0.2">
      <c r="A157" s="7"/>
      <c r="B157" s="8"/>
      <c r="C157" s="8"/>
      <c r="D157" s="8"/>
      <c r="E157" s="9"/>
      <c r="F157" s="9"/>
      <c r="G157" s="9"/>
      <c r="H157" s="148"/>
      <c r="I157" s="148"/>
      <c r="J157" s="149"/>
      <c r="K157" s="150"/>
      <c r="L157" s="150"/>
      <c r="M157" s="9"/>
      <c r="N157" s="8"/>
      <c r="O157" s="8"/>
      <c r="P157" s="8"/>
      <c r="Q157" s="8"/>
      <c r="R157" s="34"/>
      <c r="S157" s="34"/>
      <c r="T157" s="34"/>
      <c r="U157" s="34"/>
      <c r="V157" s="34"/>
      <c r="W157" s="34"/>
      <c r="X157" s="34"/>
      <c r="Y157" s="34"/>
      <c r="Z157" s="34"/>
    </row>
    <row r="158" spans="1:26" s="13" customFormat="1" x14ac:dyDescent="0.2">
      <c r="A158" s="7"/>
      <c r="B158" s="8"/>
      <c r="C158" s="8"/>
      <c r="D158" s="8"/>
      <c r="E158" s="9"/>
      <c r="F158" s="9"/>
      <c r="G158" s="9"/>
      <c r="H158" s="148"/>
      <c r="I158" s="148"/>
      <c r="J158" s="149"/>
      <c r="K158" s="150"/>
      <c r="L158" s="150"/>
      <c r="M158" s="9"/>
      <c r="N158" s="8"/>
      <c r="O158" s="8"/>
      <c r="P158" s="8"/>
      <c r="Q158" s="8"/>
      <c r="R158" s="34"/>
      <c r="S158" s="34"/>
      <c r="T158" s="34"/>
      <c r="U158" s="34"/>
      <c r="V158" s="34"/>
      <c r="W158" s="34"/>
      <c r="X158" s="34"/>
      <c r="Y158" s="34"/>
      <c r="Z158" s="34"/>
    </row>
    <row r="159" spans="1:26" s="13" customFormat="1" x14ac:dyDescent="0.2">
      <c r="A159" s="7"/>
      <c r="B159" s="8"/>
      <c r="C159" s="8"/>
      <c r="D159" s="8"/>
      <c r="E159" s="9"/>
      <c r="F159" s="9"/>
      <c r="G159" s="9"/>
      <c r="H159" s="148"/>
      <c r="I159" s="148"/>
      <c r="J159" s="149"/>
      <c r="K159" s="150"/>
      <c r="L159" s="150"/>
      <c r="M159" s="9"/>
      <c r="N159" s="8"/>
      <c r="O159" s="8"/>
      <c r="P159" s="8"/>
      <c r="Q159" s="8"/>
      <c r="R159" s="34"/>
      <c r="S159" s="34"/>
      <c r="T159" s="34"/>
      <c r="U159" s="34"/>
      <c r="V159" s="34"/>
      <c r="W159" s="34"/>
      <c r="X159" s="34"/>
      <c r="Y159" s="34"/>
      <c r="Z159" s="34"/>
    </row>
    <row r="160" spans="1:26" s="13" customFormat="1" x14ac:dyDescent="0.2">
      <c r="A160" s="7"/>
      <c r="B160" s="8"/>
      <c r="C160" s="8"/>
      <c r="D160" s="8"/>
      <c r="E160" s="9"/>
      <c r="F160" s="9"/>
      <c r="G160" s="9"/>
      <c r="H160" s="148"/>
      <c r="I160" s="148"/>
      <c r="J160" s="149"/>
      <c r="K160" s="150"/>
      <c r="L160" s="150"/>
      <c r="M160" s="9"/>
      <c r="N160" s="8"/>
      <c r="O160" s="8"/>
      <c r="P160" s="8"/>
      <c r="Q160" s="8"/>
      <c r="R160" s="34"/>
      <c r="S160" s="34"/>
      <c r="T160" s="34"/>
      <c r="U160" s="34"/>
      <c r="V160" s="34"/>
      <c r="W160" s="34"/>
      <c r="X160" s="34"/>
      <c r="Y160" s="34"/>
      <c r="Z160" s="34"/>
    </row>
    <row r="161" spans="1:26" s="13" customFormat="1" x14ac:dyDescent="0.2">
      <c r="A161" s="7"/>
      <c r="B161" s="8"/>
      <c r="C161" s="8"/>
      <c r="D161" s="8"/>
      <c r="E161" s="9"/>
      <c r="F161" s="9"/>
      <c r="G161" s="9"/>
      <c r="H161" s="148"/>
      <c r="I161" s="148"/>
      <c r="J161" s="149"/>
      <c r="K161" s="150"/>
      <c r="L161" s="150"/>
      <c r="M161" s="9"/>
      <c r="N161" s="8"/>
      <c r="O161" s="8"/>
      <c r="P161" s="8"/>
      <c r="Q161" s="8"/>
      <c r="R161" s="34"/>
      <c r="S161" s="34"/>
      <c r="T161" s="34"/>
      <c r="U161" s="34"/>
      <c r="V161" s="34"/>
      <c r="W161" s="34"/>
      <c r="X161" s="34"/>
      <c r="Y161" s="34"/>
      <c r="Z161" s="34"/>
    </row>
    <row r="162" spans="1:26" s="13" customFormat="1" x14ac:dyDescent="0.2">
      <c r="A162" s="7"/>
      <c r="B162" s="8"/>
      <c r="C162" s="8"/>
      <c r="D162" s="8"/>
      <c r="E162" s="9"/>
      <c r="F162" s="9"/>
      <c r="G162" s="9"/>
      <c r="H162" s="148"/>
      <c r="I162" s="148"/>
      <c r="J162" s="149"/>
      <c r="K162" s="150"/>
      <c r="L162" s="150"/>
      <c r="M162" s="9"/>
      <c r="N162" s="8"/>
      <c r="O162" s="8"/>
      <c r="P162" s="8"/>
      <c r="Q162" s="8"/>
      <c r="R162" s="34"/>
      <c r="S162" s="34"/>
      <c r="T162" s="34"/>
      <c r="U162" s="34"/>
      <c r="V162" s="34"/>
      <c r="W162" s="34"/>
      <c r="X162" s="34"/>
      <c r="Y162" s="34"/>
      <c r="Z162" s="34"/>
    </row>
    <row r="163" spans="1:26" s="13" customFormat="1" x14ac:dyDescent="0.2">
      <c r="A163" s="7"/>
      <c r="B163" s="8"/>
      <c r="C163" s="8"/>
      <c r="D163" s="8"/>
      <c r="E163" s="9"/>
      <c r="F163" s="9"/>
      <c r="G163" s="9"/>
      <c r="H163" s="148"/>
      <c r="I163" s="148"/>
      <c r="J163" s="149"/>
      <c r="K163" s="150"/>
      <c r="L163" s="150"/>
      <c r="M163" s="9"/>
      <c r="N163" s="8"/>
      <c r="O163" s="8"/>
      <c r="P163" s="8"/>
      <c r="Q163" s="8"/>
      <c r="R163" s="34"/>
      <c r="S163" s="34"/>
      <c r="T163" s="34"/>
      <c r="U163" s="34"/>
      <c r="V163" s="34"/>
      <c r="W163" s="34"/>
      <c r="X163" s="34"/>
      <c r="Y163" s="34"/>
      <c r="Z163" s="34"/>
    </row>
    <row r="164" spans="1:26" s="13" customFormat="1" x14ac:dyDescent="0.2">
      <c r="A164" s="7"/>
      <c r="B164" s="8"/>
      <c r="C164" s="8"/>
      <c r="D164" s="8"/>
      <c r="E164" s="9"/>
      <c r="F164" s="9"/>
      <c r="G164" s="9"/>
      <c r="H164" s="148"/>
      <c r="I164" s="148"/>
      <c r="J164" s="149"/>
      <c r="K164" s="150"/>
      <c r="L164" s="150"/>
      <c r="M164" s="9"/>
      <c r="N164" s="8"/>
      <c r="O164" s="8"/>
      <c r="P164" s="8"/>
      <c r="Q164" s="8"/>
      <c r="R164" s="34"/>
      <c r="S164" s="34"/>
      <c r="T164" s="34"/>
      <c r="U164" s="34"/>
      <c r="V164" s="34"/>
      <c r="W164" s="34"/>
      <c r="X164" s="34"/>
      <c r="Y164" s="34"/>
      <c r="Z164" s="34"/>
    </row>
    <row r="165" spans="1:26" s="13" customFormat="1" x14ac:dyDescent="0.2">
      <c r="A165" s="7"/>
      <c r="B165" s="8"/>
      <c r="C165" s="8"/>
      <c r="D165" s="8"/>
      <c r="E165" s="9"/>
      <c r="F165" s="9"/>
      <c r="G165" s="9"/>
      <c r="H165" s="148"/>
      <c r="I165" s="148"/>
      <c r="J165" s="149"/>
      <c r="K165" s="150"/>
      <c r="L165" s="150"/>
      <c r="M165" s="9"/>
      <c r="N165" s="8"/>
      <c r="O165" s="8"/>
      <c r="P165" s="8"/>
      <c r="Q165" s="8"/>
      <c r="R165" s="34"/>
      <c r="S165" s="34"/>
      <c r="T165" s="34"/>
      <c r="U165" s="34"/>
      <c r="V165" s="34"/>
      <c r="W165" s="34"/>
      <c r="X165" s="34"/>
      <c r="Y165" s="34"/>
      <c r="Z165" s="34"/>
    </row>
    <row r="166" spans="1:26" s="13" customFormat="1" x14ac:dyDescent="0.2">
      <c r="A166" s="7"/>
      <c r="B166" s="8"/>
      <c r="C166" s="8"/>
      <c r="D166" s="8"/>
      <c r="E166" s="9"/>
      <c r="F166" s="9"/>
      <c r="G166" s="9"/>
      <c r="H166" s="148"/>
      <c r="I166" s="148"/>
      <c r="J166" s="149"/>
      <c r="K166" s="150"/>
      <c r="L166" s="150"/>
      <c r="M166" s="9"/>
      <c r="N166" s="8"/>
      <c r="O166" s="8"/>
      <c r="P166" s="8"/>
      <c r="Q166" s="8"/>
      <c r="R166" s="34"/>
      <c r="S166" s="34"/>
      <c r="T166" s="34"/>
      <c r="U166" s="34"/>
      <c r="V166" s="34"/>
      <c r="W166" s="34"/>
      <c r="X166" s="34"/>
      <c r="Y166" s="34"/>
      <c r="Z166" s="34"/>
    </row>
    <row r="167" spans="1:26" s="13" customFormat="1" x14ac:dyDescent="0.2">
      <c r="A167" s="7"/>
      <c r="B167" s="8"/>
      <c r="C167" s="8"/>
      <c r="D167" s="8"/>
      <c r="E167" s="9"/>
      <c r="F167" s="9"/>
      <c r="G167" s="9"/>
      <c r="H167" s="148"/>
      <c r="I167" s="148"/>
      <c r="J167" s="149"/>
      <c r="K167" s="150"/>
      <c r="L167" s="150"/>
      <c r="M167" s="9"/>
      <c r="N167" s="8"/>
      <c r="O167" s="8"/>
      <c r="P167" s="8"/>
      <c r="Q167" s="8"/>
      <c r="R167" s="34"/>
      <c r="S167" s="34"/>
      <c r="T167" s="34"/>
      <c r="U167" s="34"/>
      <c r="V167" s="34"/>
      <c r="W167" s="34"/>
      <c r="X167" s="34"/>
      <c r="Y167" s="34"/>
      <c r="Z167" s="34"/>
    </row>
    <row r="168" spans="1:26" s="13" customFormat="1" x14ac:dyDescent="0.2">
      <c r="A168" s="7"/>
      <c r="B168" s="8"/>
      <c r="C168" s="8"/>
      <c r="D168" s="8"/>
      <c r="E168" s="9"/>
      <c r="F168" s="9"/>
      <c r="G168" s="9"/>
      <c r="H168" s="148"/>
      <c r="I168" s="148"/>
      <c r="J168" s="149"/>
      <c r="K168" s="150"/>
      <c r="L168" s="150"/>
      <c r="M168" s="9"/>
      <c r="N168" s="8"/>
      <c r="O168" s="8"/>
      <c r="P168" s="8"/>
      <c r="Q168" s="8"/>
      <c r="R168" s="34"/>
      <c r="S168" s="34"/>
      <c r="T168" s="34"/>
      <c r="U168" s="34"/>
      <c r="V168" s="34"/>
      <c r="W168" s="34"/>
      <c r="X168" s="34"/>
      <c r="Y168" s="34"/>
      <c r="Z168" s="34"/>
    </row>
    <row r="169" spans="1:26" s="13" customFormat="1" x14ac:dyDescent="0.2">
      <c r="A169" s="7"/>
      <c r="B169" s="8"/>
      <c r="C169" s="8"/>
      <c r="D169" s="8"/>
      <c r="E169" s="9"/>
      <c r="F169" s="9"/>
      <c r="G169" s="9"/>
      <c r="H169" s="148"/>
      <c r="I169" s="148"/>
      <c r="J169" s="149"/>
      <c r="K169" s="150"/>
      <c r="L169" s="150"/>
      <c r="M169" s="9"/>
      <c r="N169" s="8"/>
      <c r="O169" s="8"/>
      <c r="P169" s="8"/>
      <c r="Q169" s="8"/>
      <c r="R169" s="34"/>
      <c r="S169" s="34"/>
      <c r="T169" s="34"/>
      <c r="U169" s="34"/>
      <c r="V169" s="34"/>
      <c r="W169" s="34"/>
      <c r="X169" s="34"/>
      <c r="Y169" s="34"/>
      <c r="Z169" s="34"/>
    </row>
    <row r="170" spans="1:26" s="13" customFormat="1" x14ac:dyDescent="0.2">
      <c r="A170" s="7"/>
      <c r="B170" s="8"/>
      <c r="C170" s="8"/>
      <c r="D170" s="8"/>
      <c r="E170" s="9"/>
      <c r="F170" s="9"/>
      <c r="G170" s="9"/>
      <c r="H170" s="148"/>
      <c r="I170" s="148"/>
      <c r="J170" s="149"/>
      <c r="K170" s="150"/>
      <c r="L170" s="150"/>
      <c r="M170" s="9"/>
      <c r="N170" s="8"/>
      <c r="O170" s="8"/>
      <c r="P170" s="8"/>
      <c r="Q170" s="8"/>
      <c r="R170" s="34"/>
      <c r="S170" s="34"/>
      <c r="T170" s="34"/>
      <c r="U170" s="34"/>
      <c r="V170" s="34"/>
      <c r="W170" s="34"/>
      <c r="X170" s="34"/>
      <c r="Y170" s="34"/>
      <c r="Z170" s="34"/>
    </row>
    <row r="171" spans="1:26" s="13" customFormat="1" x14ac:dyDescent="0.2">
      <c r="A171" s="7"/>
      <c r="B171" s="8"/>
      <c r="C171" s="8"/>
      <c r="D171" s="8"/>
      <c r="E171" s="9"/>
      <c r="F171" s="9"/>
      <c r="G171" s="9"/>
      <c r="H171" s="148"/>
      <c r="I171" s="148"/>
      <c r="J171" s="149"/>
      <c r="K171" s="150"/>
      <c r="L171" s="150"/>
      <c r="M171" s="9"/>
      <c r="N171" s="8"/>
      <c r="O171" s="8"/>
      <c r="P171" s="8"/>
      <c r="Q171" s="8"/>
      <c r="R171" s="34"/>
      <c r="S171" s="34"/>
      <c r="T171" s="34"/>
      <c r="U171" s="34"/>
      <c r="V171" s="34"/>
      <c r="W171" s="34"/>
      <c r="X171" s="34"/>
      <c r="Y171" s="34"/>
      <c r="Z171" s="34"/>
    </row>
    <row r="172" spans="1:26" s="13" customFormat="1" x14ac:dyDescent="0.2">
      <c r="A172" s="7"/>
      <c r="B172" s="8"/>
      <c r="C172" s="8"/>
      <c r="D172" s="8"/>
      <c r="E172" s="9"/>
      <c r="F172" s="9"/>
      <c r="G172" s="9"/>
      <c r="H172" s="148"/>
      <c r="I172" s="148"/>
      <c r="J172" s="149"/>
      <c r="K172" s="150"/>
      <c r="L172" s="150"/>
      <c r="M172" s="9"/>
      <c r="N172" s="8"/>
      <c r="O172" s="8"/>
      <c r="P172" s="8"/>
      <c r="Q172" s="8"/>
      <c r="R172" s="34"/>
      <c r="S172" s="34"/>
      <c r="T172" s="34"/>
      <c r="U172" s="34"/>
      <c r="V172" s="34"/>
      <c r="W172" s="34"/>
      <c r="X172" s="34"/>
      <c r="Y172" s="34"/>
      <c r="Z172" s="34"/>
    </row>
    <row r="173" spans="1:26" s="13" customFormat="1" x14ac:dyDescent="0.2">
      <c r="A173" s="7"/>
      <c r="B173" s="8"/>
      <c r="C173" s="8"/>
      <c r="D173" s="8"/>
      <c r="E173" s="9"/>
      <c r="F173" s="9"/>
      <c r="G173" s="9"/>
      <c r="H173" s="148"/>
      <c r="I173" s="148"/>
      <c r="J173" s="149"/>
      <c r="K173" s="150"/>
      <c r="L173" s="150"/>
      <c r="M173" s="9"/>
      <c r="N173" s="8"/>
      <c r="O173" s="8"/>
      <c r="P173" s="8"/>
      <c r="Q173" s="8"/>
      <c r="R173" s="34"/>
      <c r="S173" s="34"/>
      <c r="T173" s="34"/>
      <c r="U173" s="34"/>
      <c r="V173" s="34"/>
      <c r="W173" s="34"/>
      <c r="X173" s="34"/>
      <c r="Y173" s="34"/>
      <c r="Z173" s="34"/>
    </row>
    <row r="174" spans="1:26" s="13" customFormat="1" x14ac:dyDescent="0.2">
      <c r="A174" s="7"/>
      <c r="B174" s="8"/>
      <c r="C174" s="8"/>
      <c r="D174" s="8"/>
      <c r="E174" s="9"/>
      <c r="F174" s="9"/>
      <c r="G174" s="9"/>
      <c r="H174" s="148"/>
      <c r="I174" s="148"/>
      <c r="J174" s="149"/>
      <c r="K174" s="150"/>
      <c r="L174" s="150"/>
      <c r="M174" s="9"/>
      <c r="N174" s="8"/>
      <c r="O174" s="8"/>
      <c r="P174" s="8"/>
      <c r="Q174" s="8"/>
      <c r="R174" s="34"/>
      <c r="S174" s="34"/>
      <c r="T174" s="34"/>
      <c r="U174" s="34"/>
      <c r="V174" s="34"/>
      <c r="W174" s="34"/>
      <c r="X174" s="34"/>
      <c r="Y174" s="34"/>
      <c r="Z174" s="34"/>
    </row>
    <row r="175" spans="1:26" s="13" customFormat="1" x14ac:dyDescent="0.2">
      <c r="A175" s="7"/>
      <c r="B175" s="8"/>
      <c r="C175" s="8"/>
      <c r="D175" s="8"/>
      <c r="E175" s="9"/>
      <c r="F175" s="9"/>
      <c r="G175" s="9"/>
      <c r="H175" s="148"/>
      <c r="I175" s="148"/>
      <c r="J175" s="149"/>
      <c r="K175" s="150"/>
      <c r="L175" s="150"/>
      <c r="M175" s="9"/>
      <c r="N175" s="8"/>
      <c r="O175" s="8"/>
      <c r="P175" s="8"/>
      <c r="Q175" s="8"/>
      <c r="R175" s="34"/>
      <c r="S175" s="34"/>
      <c r="T175" s="34"/>
      <c r="U175" s="34"/>
      <c r="V175" s="34"/>
      <c r="W175" s="34"/>
      <c r="X175" s="34"/>
      <c r="Y175" s="34"/>
      <c r="Z175" s="34"/>
    </row>
    <row r="176" spans="1:26" s="13" customFormat="1" x14ac:dyDescent="0.2">
      <c r="A176" s="7"/>
      <c r="B176" s="8"/>
      <c r="C176" s="8"/>
      <c r="D176" s="8"/>
      <c r="E176" s="9"/>
      <c r="F176" s="9"/>
      <c r="G176" s="9"/>
      <c r="H176" s="148"/>
      <c r="I176" s="148"/>
      <c r="J176" s="149"/>
      <c r="K176" s="150"/>
      <c r="L176" s="150"/>
      <c r="M176" s="9"/>
      <c r="N176" s="8"/>
      <c r="O176" s="8"/>
      <c r="P176" s="8"/>
      <c r="Q176" s="8"/>
      <c r="R176" s="34"/>
      <c r="S176" s="34"/>
      <c r="T176" s="34"/>
      <c r="U176" s="34"/>
      <c r="V176" s="34"/>
      <c r="W176" s="34"/>
      <c r="X176" s="34"/>
      <c r="Y176" s="34"/>
      <c r="Z176" s="34"/>
    </row>
    <row r="177" spans="1:26" s="13" customFormat="1" x14ac:dyDescent="0.2">
      <c r="A177" s="7"/>
      <c r="B177" s="8"/>
      <c r="C177" s="8"/>
      <c r="D177" s="8"/>
      <c r="E177" s="9"/>
      <c r="F177" s="9"/>
      <c r="G177" s="9"/>
      <c r="H177" s="148"/>
      <c r="I177" s="148"/>
      <c r="J177" s="149"/>
      <c r="K177" s="150"/>
      <c r="L177" s="150"/>
      <c r="M177" s="9"/>
      <c r="N177" s="8"/>
      <c r="O177" s="8"/>
      <c r="P177" s="8"/>
      <c r="Q177" s="8"/>
      <c r="R177" s="34"/>
      <c r="S177" s="34"/>
      <c r="T177" s="34"/>
      <c r="U177" s="34"/>
      <c r="V177" s="34"/>
      <c r="W177" s="34"/>
      <c r="X177" s="34"/>
      <c r="Y177" s="34"/>
      <c r="Z177" s="34"/>
    </row>
    <row r="178" spans="1:26" s="13" customFormat="1" x14ac:dyDescent="0.2">
      <c r="A178" s="7"/>
      <c r="B178" s="8"/>
      <c r="C178" s="8"/>
      <c r="D178" s="8"/>
      <c r="E178" s="9"/>
      <c r="F178" s="9"/>
      <c r="G178" s="9"/>
      <c r="H178" s="148"/>
      <c r="I178" s="148"/>
      <c r="J178" s="149"/>
      <c r="K178" s="150"/>
      <c r="L178" s="150"/>
      <c r="M178" s="9"/>
      <c r="N178" s="8"/>
      <c r="O178" s="8"/>
      <c r="P178" s="8"/>
      <c r="Q178" s="8"/>
      <c r="R178" s="34"/>
      <c r="S178" s="34"/>
      <c r="T178" s="34"/>
      <c r="U178" s="34"/>
      <c r="V178" s="34"/>
      <c r="W178" s="34"/>
      <c r="X178" s="34"/>
      <c r="Y178" s="34"/>
      <c r="Z178" s="34"/>
    </row>
    <row r="179" spans="1:26" s="13" customFormat="1" x14ac:dyDescent="0.2">
      <c r="A179" s="7"/>
      <c r="B179" s="8"/>
      <c r="C179" s="8"/>
      <c r="D179" s="8"/>
      <c r="E179" s="9"/>
      <c r="F179" s="9"/>
      <c r="G179" s="9"/>
      <c r="H179" s="148"/>
      <c r="I179" s="148"/>
      <c r="J179" s="149"/>
      <c r="K179" s="150"/>
      <c r="L179" s="150"/>
      <c r="M179" s="9"/>
      <c r="N179" s="8"/>
      <c r="O179" s="8"/>
      <c r="P179" s="8"/>
      <c r="Q179" s="8"/>
      <c r="R179" s="34"/>
      <c r="S179" s="34"/>
      <c r="T179" s="34"/>
      <c r="U179" s="34"/>
      <c r="V179" s="34"/>
      <c r="W179" s="34"/>
      <c r="X179" s="34"/>
      <c r="Y179" s="34"/>
      <c r="Z179" s="34"/>
    </row>
    <row r="180" spans="1:26" s="13" customFormat="1" x14ac:dyDescent="0.2">
      <c r="A180" s="7"/>
      <c r="B180" s="8"/>
      <c r="C180" s="8"/>
      <c r="D180" s="8"/>
      <c r="E180" s="9"/>
      <c r="F180" s="9"/>
      <c r="G180" s="9"/>
      <c r="H180" s="148"/>
      <c r="I180" s="148"/>
      <c r="J180" s="149"/>
      <c r="K180" s="150"/>
      <c r="L180" s="150"/>
      <c r="M180" s="9"/>
      <c r="N180" s="8"/>
      <c r="O180" s="8"/>
      <c r="P180" s="8"/>
      <c r="Q180" s="8"/>
      <c r="R180" s="34"/>
      <c r="S180" s="34"/>
      <c r="T180" s="34"/>
      <c r="U180" s="34"/>
      <c r="V180" s="34"/>
      <c r="W180" s="34"/>
      <c r="X180" s="34"/>
      <c r="Y180" s="34"/>
      <c r="Z180" s="34"/>
    </row>
    <row r="181" spans="1:26" s="13" customFormat="1" x14ac:dyDescent="0.2">
      <c r="A181" s="7"/>
      <c r="B181" s="8"/>
      <c r="C181" s="8"/>
      <c r="D181" s="8"/>
      <c r="E181" s="9"/>
      <c r="F181" s="9"/>
      <c r="G181" s="9"/>
      <c r="H181" s="148"/>
      <c r="I181" s="148"/>
      <c r="J181" s="149"/>
      <c r="K181" s="150"/>
      <c r="L181" s="150"/>
      <c r="M181" s="9"/>
      <c r="N181" s="8"/>
      <c r="O181" s="8"/>
      <c r="P181" s="8"/>
      <c r="Q181" s="8"/>
      <c r="R181" s="34"/>
      <c r="S181" s="34"/>
      <c r="T181" s="34"/>
      <c r="U181" s="34"/>
      <c r="V181" s="34"/>
      <c r="W181" s="34"/>
      <c r="X181" s="34"/>
      <c r="Y181" s="34"/>
      <c r="Z181" s="34"/>
    </row>
    <row r="182" spans="1:26" s="13" customFormat="1" x14ac:dyDescent="0.2">
      <c r="A182" s="7"/>
      <c r="B182" s="8"/>
      <c r="C182" s="8"/>
      <c r="D182" s="8"/>
      <c r="E182" s="9"/>
      <c r="F182" s="9"/>
      <c r="G182" s="9"/>
      <c r="H182" s="148"/>
      <c r="I182" s="148"/>
      <c r="J182" s="149"/>
      <c r="K182" s="150"/>
      <c r="L182" s="150"/>
      <c r="M182" s="9"/>
      <c r="N182" s="8"/>
      <c r="O182" s="8"/>
      <c r="P182" s="8"/>
      <c r="Q182" s="8"/>
      <c r="R182" s="34"/>
      <c r="S182" s="34"/>
      <c r="T182" s="34"/>
      <c r="U182" s="34"/>
      <c r="V182" s="34"/>
      <c r="W182" s="34"/>
      <c r="X182" s="34"/>
      <c r="Y182" s="34"/>
      <c r="Z182" s="34"/>
    </row>
    <row r="183" spans="1:26" s="13" customFormat="1" x14ac:dyDescent="0.2">
      <c r="A183" s="7"/>
      <c r="B183" s="8"/>
      <c r="C183" s="8"/>
      <c r="D183" s="8"/>
      <c r="E183" s="9"/>
      <c r="F183" s="9"/>
      <c r="G183" s="9"/>
      <c r="H183" s="148"/>
      <c r="I183" s="148"/>
      <c r="J183" s="149"/>
      <c r="K183" s="150"/>
      <c r="L183" s="150"/>
      <c r="M183" s="9"/>
      <c r="N183" s="8"/>
      <c r="O183" s="8"/>
      <c r="P183" s="8"/>
      <c r="Q183" s="8"/>
      <c r="R183" s="34"/>
      <c r="S183" s="34"/>
      <c r="T183" s="34"/>
      <c r="U183" s="34"/>
      <c r="V183" s="34"/>
      <c r="W183" s="34"/>
      <c r="X183" s="34"/>
      <c r="Y183" s="34"/>
      <c r="Z183" s="34"/>
    </row>
    <row r="184" spans="1:26" s="13" customFormat="1" x14ac:dyDescent="0.2">
      <c r="A184" s="7"/>
      <c r="B184" s="8"/>
      <c r="C184" s="8"/>
      <c r="D184" s="8"/>
      <c r="E184" s="9"/>
      <c r="F184" s="9"/>
      <c r="G184" s="9"/>
      <c r="H184" s="148"/>
      <c r="I184" s="148"/>
      <c r="J184" s="149"/>
      <c r="K184" s="150"/>
      <c r="L184" s="150"/>
      <c r="M184" s="9"/>
      <c r="N184" s="8"/>
      <c r="O184" s="8"/>
      <c r="P184" s="8"/>
      <c r="Q184" s="8"/>
      <c r="R184" s="34"/>
      <c r="S184" s="34"/>
      <c r="T184" s="34"/>
      <c r="U184" s="34"/>
      <c r="V184" s="34"/>
      <c r="W184" s="34"/>
      <c r="X184" s="34"/>
      <c r="Y184" s="34"/>
      <c r="Z184" s="34"/>
    </row>
    <row r="185" spans="1:26" s="13" customFormat="1" x14ac:dyDescent="0.2">
      <c r="A185" s="7"/>
      <c r="B185" s="8"/>
      <c r="C185" s="8"/>
      <c r="D185" s="8"/>
      <c r="E185" s="9"/>
      <c r="F185" s="9"/>
      <c r="G185" s="9"/>
      <c r="H185" s="148"/>
      <c r="I185" s="148"/>
      <c r="J185" s="149"/>
      <c r="K185" s="150"/>
      <c r="L185" s="150"/>
      <c r="M185" s="9"/>
      <c r="N185" s="8"/>
      <c r="O185" s="8"/>
      <c r="P185" s="8"/>
      <c r="Q185" s="8"/>
      <c r="R185" s="34"/>
      <c r="S185" s="34"/>
      <c r="T185" s="34"/>
      <c r="U185" s="34"/>
      <c r="V185" s="34"/>
      <c r="W185" s="34"/>
      <c r="X185" s="34"/>
      <c r="Y185" s="34"/>
      <c r="Z185" s="34"/>
    </row>
    <row r="186" spans="1:26" s="13" customFormat="1" x14ac:dyDescent="0.2">
      <c r="A186" s="7"/>
      <c r="B186" s="8"/>
      <c r="C186" s="8"/>
      <c r="D186" s="8"/>
      <c r="E186" s="9"/>
      <c r="F186" s="9"/>
      <c r="G186" s="9"/>
      <c r="H186" s="148"/>
      <c r="I186" s="148"/>
      <c r="J186" s="149"/>
      <c r="K186" s="150"/>
      <c r="L186" s="150"/>
      <c r="M186" s="9"/>
      <c r="N186" s="8"/>
      <c r="O186" s="8"/>
      <c r="P186" s="8"/>
      <c r="Q186" s="8"/>
      <c r="R186" s="34"/>
      <c r="S186" s="34"/>
      <c r="T186" s="34"/>
      <c r="U186" s="34"/>
      <c r="V186" s="34"/>
      <c r="W186" s="34"/>
      <c r="X186" s="34"/>
      <c r="Y186" s="34"/>
      <c r="Z186" s="34"/>
    </row>
    <row r="187" spans="1:26" s="13" customFormat="1" x14ac:dyDescent="0.2">
      <c r="A187" s="7"/>
      <c r="B187" s="8"/>
      <c r="C187" s="8"/>
      <c r="D187" s="8"/>
      <c r="E187" s="9"/>
      <c r="F187" s="9"/>
      <c r="G187" s="9"/>
      <c r="H187" s="148"/>
      <c r="I187" s="148"/>
      <c r="J187" s="149"/>
      <c r="K187" s="150"/>
      <c r="L187" s="150"/>
      <c r="M187" s="9"/>
      <c r="N187" s="8"/>
      <c r="O187" s="8"/>
      <c r="P187" s="8"/>
      <c r="Q187" s="8"/>
      <c r="R187" s="34"/>
      <c r="S187" s="34"/>
      <c r="T187" s="34"/>
      <c r="U187" s="34"/>
      <c r="V187" s="34"/>
      <c r="W187" s="34"/>
      <c r="X187" s="34"/>
      <c r="Y187" s="34"/>
      <c r="Z187" s="34"/>
    </row>
    <row r="188" spans="1:26" s="13" customFormat="1" x14ac:dyDescent="0.2">
      <c r="A188" s="7"/>
      <c r="B188" s="8"/>
      <c r="C188" s="8"/>
      <c r="D188" s="8"/>
      <c r="E188" s="9"/>
      <c r="F188" s="9"/>
      <c r="G188" s="9"/>
      <c r="H188" s="148"/>
      <c r="I188" s="148"/>
      <c r="J188" s="149"/>
      <c r="K188" s="150"/>
      <c r="L188" s="150"/>
      <c r="M188" s="9"/>
      <c r="N188" s="8"/>
      <c r="O188" s="8"/>
      <c r="P188" s="8"/>
      <c r="Q188" s="8"/>
      <c r="R188" s="34"/>
      <c r="S188" s="34"/>
      <c r="T188" s="34"/>
      <c r="U188" s="34"/>
      <c r="V188" s="34"/>
      <c r="W188" s="34"/>
      <c r="X188" s="34"/>
      <c r="Y188" s="34"/>
      <c r="Z188" s="34"/>
    </row>
  </sheetData>
  <mergeCells count="152">
    <mergeCell ref="Y35:Y38"/>
    <mergeCell ref="E35:E38"/>
    <mergeCell ref="F35:F38"/>
    <mergeCell ref="G35:G38"/>
    <mergeCell ref="H35:H38"/>
    <mergeCell ref="I35:I38"/>
    <mergeCell ref="J35:J36"/>
    <mergeCell ref="V35:V38"/>
    <mergeCell ref="I51:I54"/>
    <mergeCell ref="J51:J52"/>
    <mergeCell ref="V51:V54"/>
    <mergeCell ref="W51:W54"/>
    <mergeCell ref="X51:X54"/>
    <mergeCell ref="Y51:Y54"/>
    <mergeCell ref="J53:J54"/>
    <mergeCell ref="I43:I46"/>
    <mergeCell ref="J43:J44"/>
    <mergeCell ref="V43:V46"/>
    <mergeCell ref="V39:V42"/>
    <mergeCell ref="W39:W42"/>
    <mergeCell ref="X39:X42"/>
    <mergeCell ref="H51:H54"/>
    <mergeCell ref="H43:H46"/>
    <mergeCell ref="Z39:Z54"/>
    <mergeCell ref="V47:V50"/>
    <mergeCell ref="W47:W50"/>
    <mergeCell ref="X47:X50"/>
    <mergeCell ref="Y47:Y50"/>
    <mergeCell ref="J47:J48"/>
    <mergeCell ref="AA47:AA54"/>
    <mergeCell ref="J49:J50"/>
    <mergeCell ref="AA43:AA46"/>
    <mergeCell ref="J45:J46"/>
    <mergeCell ref="AA39:AA42"/>
    <mergeCell ref="J41:J42"/>
    <mergeCell ref="J39:J40"/>
    <mergeCell ref="D47:D50"/>
    <mergeCell ref="E47:E50"/>
    <mergeCell ref="C39:C46"/>
    <mergeCell ref="D39:D42"/>
    <mergeCell ref="E39:E42"/>
    <mergeCell ref="F39:F42"/>
    <mergeCell ref="G39:G42"/>
    <mergeCell ref="D51:D54"/>
    <mergeCell ref="E51:E54"/>
    <mergeCell ref="F51:F54"/>
    <mergeCell ref="G51:G54"/>
    <mergeCell ref="D43:D46"/>
    <mergeCell ref="E43:E46"/>
    <mergeCell ref="F43:F46"/>
    <mergeCell ref="G43:G46"/>
    <mergeCell ref="H39:H42"/>
    <mergeCell ref="C31:C38"/>
    <mergeCell ref="D31:D38"/>
    <mergeCell ref="Y39:Y42"/>
    <mergeCell ref="W43:W46"/>
    <mergeCell ref="X43:X46"/>
    <mergeCell ref="Y43:Y46"/>
    <mergeCell ref="Z31:Z38"/>
    <mergeCell ref="AA31:AA38"/>
    <mergeCell ref="J33:J34"/>
    <mergeCell ref="Y31:Y34"/>
    <mergeCell ref="E31:E34"/>
    <mergeCell ref="F31:F34"/>
    <mergeCell ref="G31:G34"/>
    <mergeCell ref="H31:H34"/>
    <mergeCell ref="J37:J38"/>
    <mergeCell ref="I31:I34"/>
    <mergeCell ref="J31:J32"/>
    <mergeCell ref="V31:V34"/>
    <mergeCell ref="W31:W34"/>
    <mergeCell ref="X31:X34"/>
    <mergeCell ref="W35:W38"/>
    <mergeCell ref="X35:X38"/>
    <mergeCell ref="I39:I42"/>
    <mergeCell ref="V23:V30"/>
    <mergeCell ref="W23:W30"/>
    <mergeCell ref="X23:X30"/>
    <mergeCell ref="Y23:Y30"/>
    <mergeCell ref="Z23:Z30"/>
    <mergeCell ref="AA23:AA30"/>
    <mergeCell ref="E23:E30"/>
    <mergeCell ref="F23:F30"/>
    <mergeCell ref="G23:G30"/>
    <mergeCell ref="H23:H30"/>
    <mergeCell ref="I23:I30"/>
    <mergeCell ref="J23:J24"/>
    <mergeCell ref="J25:J26"/>
    <mergeCell ref="J27:J28"/>
    <mergeCell ref="J29:J30"/>
    <mergeCell ref="Z15:Z22"/>
    <mergeCell ref="AA15:AA16"/>
    <mergeCell ref="J17:J18"/>
    <mergeCell ref="AA17:AA18"/>
    <mergeCell ref="J19:J20"/>
    <mergeCell ref="AA19:AA20"/>
    <mergeCell ref="J21:J22"/>
    <mergeCell ref="AA21:AA22"/>
    <mergeCell ref="I15:I22"/>
    <mergeCell ref="J15:J16"/>
    <mergeCell ref="V15:V22"/>
    <mergeCell ref="W15:W22"/>
    <mergeCell ref="X15:X22"/>
    <mergeCell ref="Y15:Y22"/>
    <mergeCell ref="J3:J4"/>
    <mergeCell ref="V3:V6"/>
    <mergeCell ref="W3:W6"/>
    <mergeCell ref="X3:X6"/>
    <mergeCell ref="B1:C1"/>
    <mergeCell ref="E1:AC1"/>
    <mergeCell ref="K2:L2"/>
    <mergeCell ref="Y3:Y6"/>
    <mergeCell ref="Z3:Z6"/>
    <mergeCell ref="AA3:AA6"/>
    <mergeCell ref="AB3:AB54"/>
    <mergeCell ref="AC3:AC54"/>
    <mergeCell ref="J5:J6"/>
    <mergeCell ref="J7:J8"/>
    <mergeCell ref="V7:V14"/>
    <mergeCell ref="W7:W14"/>
    <mergeCell ref="X7:X14"/>
    <mergeCell ref="Y7:Y14"/>
    <mergeCell ref="Z7:Z14"/>
    <mergeCell ref="AA7:AA14"/>
    <mergeCell ref="J9:J10"/>
    <mergeCell ref="J11:J12"/>
    <mergeCell ref="J13:J14"/>
    <mergeCell ref="D7:D30"/>
    <mergeCell ref="A3:A54"/>
    <mergeCell ref="B3:B54"/>
    <mergeCell ref="C3:C30"/>
    <mergeCell ref="D3:D6"/>
    <mergeCell ref="E3:E6"/>
    <mergeCell ref="F3:F6"/>
    <mergeCell ref="G3:G6"/>
    <mergeCell ref="H3:H6"/>
    <mergeCell ref="I3:I6"/>
    <mergeCell ref="E7:E14"/>
    <mergeCell ref="F7:F14"/>
    <mergeCell ref="G7:G14"/>
    <mergeCell ref="H7:H14"/>
    <mergeCell ref="I7:I14"/>
    <mergeCell ref="E15:E22"/>
    <mergeCell ref="F15:F22"/>
    <mergeCell ref="G15:G22"/>
    <mergeCell ref="H15:H22"/>
    <mergeCell ref="C47:C50"/>
    <mergeCell ref="F47:F50"/>
    <mergeCell ref="G47:G50"/>
    <mergeCell ref="H47:H50"/>
    <mergeCell ref="I47:I50"/>
    <mergeCell ref="C51:C54"/>
  </mergeCells>
  <printOptions horizontalCentered="1"/>
  <pageMargins left="0.39370078740157483" right="0.39370078740157483" top="0.74803149606299213" bottom="0.74803149606299213" header="0.31496062992125984" footer="0.31496062992125984"/>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5414-AAC5-4663-A8F2-FFFC940D368F}">
  <sheetPr>
    <tabColor theme="0"/>
  </sheetPr>
  <dimension ref="A1:AS137"/>
  <sheetViews>
    <sheetView topLeftCell="E1" zoomScale="80" zoomScaleNormal="80" workbookViewId="0">
      <pane xSplit="2" ySplit="2" topLeftCell="G18" activePane="bottomRight" state="frozen"/>
      <selection activeCell="E1" sqref="E1"/>
      <selection pane="topRight" activeCell="G1" sqref="G1"/>
      <selection pane="bottomLeft" activeCell="E3" sqref="E3"/>
      <selection pane="bottomRight" activeCell="E1" sqref="E1:AB1"/>
    </sheetView>
  </sheetViews>
  <sheetFormatPr baseColWidth="10" defaultColWidth="12.42578125" defaultRowHeight="21" x14ac:dyDescent="0.35"/>
  <cols>
    <col min="1" max="1" width="18.7109375" style="120" customWidth="1"/>
    <col min="2" max="2" width="28.140625" style="120" customWidth="1"/>
    <col min="3" max="3" width="27.42578125" style="120" customWidth="1"/>
    <col min="4" max="4" width="34" style="120" customWidth="1"/>
    <col min="5" max="5" width="34.85546875" style="120" customWidth="1"/>
    <col min="6" max="6" width="10.140625" style="120" customWidth="1"/>
    <col min="7" max="7" width="22.140625" style="176" customWidth="1"/>
    <col min="8" max="8" width="17.7109375" style="176" customWidth="1"/>
    <col min="9" max="9" width="13.42578125" style="120" customWidth="1"/>
    <col min="10" max="10" width="40.42578125" style="176" customWidth="1"/>
    <col min="11" max="11" width="9.7109375" style="120" customWidth="1"/>
    <col min="12" max="12" width="7.140625" style="120" customWidth="1"/>
    <col min="13" max="13" width="11.28515625" style="120" customWidth="1"/>
    <col min="14" max="14" width="11.7109375" style="120" customWidth="1"/>
    <col min="15" max="15" width="11.7109375" style="190" customWidth="1"/>
    <col min="16" max="16" width="11.7109375" style="120" customWidth="1"/>
    <col min="17" max="17" width="13.85546875" style="8" customWidth="1"/>
    <col min="18" max="18" width="14.85546875" style="8" customWidth="1"/>
    <col min="19" max="19" width="14.42578125" style="8" customWidth="1"/>
    <col min="20" max="20" width="12.28515625" style="8" customWidth="1"/>
    <col min="21" max="21" width="17" style="8" customWidth="1"/>
    <col min="22" max="22" width="13.5703125" style="8" bestFit="1" customWidth="1"/>
    <col min="23" max="23" width="14.7109375" style="8" customWidth="1"/>
    <col min="24" max="24" width="18.140625" style="8" customWidth="1"/>
    <col min="25" max="25" width="14.7109375" style="8" customWidth="1"/>
    <col min="26" max="26" width="18.140625" style="119" customWidth="1"/>
    <col min="27" max="27" width="23" style="119" customWidth="1"/>
    <col min="28" max="28" width="23.28515625" style="119" customWidth="1"/>
    <col min="29" max="45" width="12.42578125" style="119"/>
    <col min="46" max="16384" width="12.42578125" style="120"/>
  </cols>
  <sheetData>
    <row r="1" spans="1:28" ht="26.65" customHeight="1" x14ac:dyDescent="0.25">
      <c r="A1" s="19" t="s">
        <v>0</v>
      </c>
      <c r="B1" s="733" t="s">
        <v>1</v>
      </c>
      <c r="C1" s="733"/>
      <c r="D1" s="19" t="s">
        <v>24</v>
      </c>
      <c r="E1" s="1063">
        <v>2025</v>
      </c>
      <c r="F1" s="1063"/>
      <c r="G1" s="1063"/>
      <c r="H1" s="1063"/>
      <c r="I1" s="1063"/>
      <c r="J1" s="1063"/>
      <c r="K1" s="1063"/>
      <c r="L1" s="1063"/>
      <c r="M1" s="1063"/>
      <c r="N1" s="1063"/>
      <c r="O1" s="1063"/>
      <c r="P1" s="1063"/>
      <c r="Q1" s="1063"/>
      <c r="R1" s="1063"/>
      <c r="S1" s="1063"/>
      <c r="T1" s="1063"/>
      <c r="U1" s="1063"/>
      <c r="V1" s="1063"/>
      <c r="W1" s="1063"/>
      <c r="X1" s="1063"/>
      <c r="Y1" s="1063"/>
      <c r="Z1" s="1063"/>
      <c r="AA1" s="1063"/>
      <c r="AB1" s="1064"/>
    </row>
    <row r="2" spans="1:28" ht="55.9" customHeight="1" x14ac:dyDescent="0.25">
      <c r="A2" s="152" t="s">
        <v>2</v>
      </c>
      <c r="B2" s="153" t="s">
        <v>3</v>
      </c>
      <c r="C2" s="153" t="s">
        <v>70</v>
      </c>
      <c r="D2" s="20" t="s">
        <v>4</v>
      </c>
      <c r="E2" s="154" t="s">
        <v>415</v>
      </c>
      <c r="F2" s="16" t="s">
        <v>71</v>
      </c>
      <c r="G2" s="155" t="s">
        <v>6</v>
      </c>
      <c r="H2" s="155" t="s">
        <v>7</v>
      </c>
      <c r="I2" s="156" t="s">
        <v>8</v>
      </c>
      <c r="J2" s="155" t="s">
        <v>9</v>
      </c>
      <c r="K2" s="1065" t="s">
        <v>10</v>
      </c>
      <c r="L2" s="1065"/>
      <c r="M2" s="157">
        <v>45717</v>
      </c>
      <c r="N2" s="157">
        <v>45809</v>
      </c>
      <c r="O2" s="157">
        <v>45901</v>
      </c>
      <c r="P2" s="157">
        <v>45992</v>
      </c>
      <c r="Q2" s="177" t="s">
        <v>11</v>
      </c>
      <c r="R2" s="44" t="s">
        <v>12</v>
      </c>
      <c r="S2" s="44" t="s">
        <v>13</v>
      </c>
      <c r="T2" s="44" t="s">
        <v>14</v>
      </c>
      <c r="U2" s="44" t="s">
        <v>15</v>
      </c>
      <c r="V2" s="44" t="s">
        <v>16</v>
      </c>
      <c r="W2" s="44" t="s">
        <v>17</v>
      </c>
      <c r="X2" s="44" t="s">
        <v>18</v>
      </c>
      <c r="Y2" s="44" t="s">
        <v>19</v>
      </c>
      <c r="Z2" s="30" t="s">
        <v>26</v>
      </c>
      <c r="AA2" s="33" t="s">
        <v>20</v>
      </c>
      <c r="AB2" s="178" t="s">
        <v>21</v>
      </c>
    </row>
    <row r="3" spans="1:28" ht="64.150000000000006" customHeight="1" x14ac:dyDescent="0.25">
      <c r="A3" s="1066" t="s">
        <v>116</v>
      </c>
      <c r="B3" s="1067" t="s">
        <v>246</v>
      </c>
      <c r="C3" s="1068" t="s">
        <v>247</v>
      </c>
      <c r="D3" s="1069" t="s">
        <v>248</v>
      </c>
      <c r="E3" s="1070" t="s">
        <v>704</v>
      </c>
      <c r="F3" s="1072">
        <v>76</v>
      </c>
      <c r="G3" s="1069" t="s">
        <v>249</v>
      </c>
      <c r="H3" s="1069" t="s">
        <v>250</v>
      </c>
      <c r="I3" s="1085">
        <f>+MAX(V3:Y4)</f>
        <v>0</v>
      </c>
      <c r="J3" s="1086" t="s">
        <v>705</v>
      </c>
      <c r="K3" s="485">
        <v>1</v>
      </c>
      <c r="L3" s="179" t="s">
        <v>22</v>
      </c>
      <c r="M3" s="180">
        <v>0.1</v>
      </c>
      <c r="N3" s="180">
        <v>0.4</v>
      </c>
      <c r="O3" s="180">
        <v>0.7</v>
      </c>
      <c r="P3" s="180">
        <v>1</v>
      </c>
      <c r="Q3" s="171">
        <f>+SUM(M3:M3)*K3</f>
        <v>0.1</v>
      </c>
      <c r="R3" s="6">
        <f>+SUM(N3:N3)*K3</f>
        <v>0.4</v>
      </c>
      <c r="S3" s="6">
        <f>+SUM(O3:O3)*K3</f>
        <v>0.7</v>
      </c>
      <c r="T3" s="6">
        <f>+SUM(P3:P3)*K3</f>
        <v>1</v>
      </c>
      <c r="U3" s="45">
        <f>+MAX(Q3:T3)</f>
        <v>1</v>
      </c>
      <c r="V3" s="576">
        <f>+Q4</f>
        <v>0</v>
      </c>
      <c r="W3" s="576">
        <f>+R4</f>
        <v>0</v>
      </c>
      <c r="X3" s="576">
        <f>+S4</f>
        <v>0</v>
      </c>
      <c r="Y3" s="576">
        <f>+T4</f>
        <v>0</v>
      </c>
      <c r="Z3" s="1074" t="s">
        <v>251</v>
      </c>
      <c r="AA3" s="1075" t="s">
        <v>252</v>
      </c>
      <c r="AB3" s="1078" t="s">
        <v>253</v>
      </c>
    </row>
    <row r="4" spans="1:28" ht="55.5" customHeight="1" x14ac:dyDescent="0.25">
      <c r="A4" s="1066"/>
      <c r="B4" s="1067"/>
      <c r="C4" s="1068"/>
      <c r="D4" s="1069"/>
      <c r="E4" s="1071"/>
      <c r="F4" s="1073"/>
      <c r="G4" s="1069"/>
      <c r="H4" s="1069"/>
      <c r="I4" s="1085"/>
      <c r="J4" s="1086"/>
      <c r="K4" s="466">
        <v>1</v>
      </c>
      <c r="L4" s="56" t="s">
        <v>23</v>
      </c>
      <c r="M4" s="18">
        <v>0</v>
      </c>
      <c r="N4" s="18">
        <v>0</v>
      </c>
      <c r="O4" s="18">
        <v>0</v>
      </c>
      <c r="P4" s="18">
        <v>0</v>
      </c>
      <c r="Q4" s="173">
        <f>+SUM(M4:M4)*K4</f>
        <v>0</v>
      </c>
      <c r="R4" s="51">
        <f>+SUM(N4:N4)*K4</f>
        <v>0</v>
      </c>
      <c r="S4" s="51">
        <f t="shared" ref="S4:S61" si="0">+SUM(O4:O4)*K4</f>
        <v>0</v>
      </c>
      <c r="T4" s="51">
        <f t="shared" ref="T4:T67" si="1">+SUM(P4:P4)*K4</f>
        <v>0</v>
      </c>
      <c r="U4" s="52">
        <f t="shared" ref="U4:U67" si="2">+MAX(Q4:T4)</f>
        <v>0</v>
      </c>
      <c r="V4" s="577"/>
      <c r="W4" s="577"/>
      <c r="X4" s="577"/>
      <c r="Y4" s="577"/>
      <c r="Z4" s="1074"/>
      <c r="AA4" s="1076"/>
      <c r="AB4" s="1079"/>
    </row>
    <row r="5" spans="1:28" ht="42" customHeight="1" x14ac:dyDescent="0.25">
      <c r="A5" s="1066"/>
      <c r="B5" s="1067"/>
      <c r="C5" s="1068"/>
      <c r="D5" s="1080" t="s">
        <v>254</v>
      </c>
      <c r="E5" s="1081" t="s">
        <v>706</v>
      </c>
      <c r="F5" s="1083">
        <v>77</v>
      </c>
      <c r="G5" s="1080" t="s">
        <v>255</v>
      </c>
      <c r="H5" s="1080" t="s">
        <v>256</v>
      </c>
      <c r="I5" s="1085">
        <f>+MAX(V5:Y6)</f>
        <v>0</v>
      </c>
      <c r="J5" s="1086" t="s">
        <v>707</v>
      </c>
      <c r="K5" s="485">
        <v>1</v>
      </c>
      <c r="L5" s="179" t="s">
        <v>22</v>
      </c>
      <c r="M5" s="180">
        <v>0</v>
      </c>
      <c r="N5" s="180">
        <v>0.4</v>
      </c>
      <c r="O5" s="180">
        <v>0.7</v>
      </c>
      <c r="P5" s="180">
        <v>1</v>
      </c>
      <c r="Q5" s="171">
        <f t="shared" ref="Q5:Q34" si="3">+SUM(M5:M5)*K5</f>
        <v>0</v>
      </c>
      <c r="R5" s="6">
        <f t="shared" ref="R5:R68" si="4">+SUM(N5:N5)*K5</f>
        <v>0.4</v>
      </c>
      <c r="S5" s="6">
        <f t="shared" si="0"/>
        <v>0.7</v>
      </c>
      <c r="T5" s="6">
        <f t="shared" si="1"/>
        <v>1</v>
      </c>
      <c r="U5" s="45">
        <f t="shared" si="2"/>
        <v>1</v>
      </c>
      <c r="V5" s="576">
        <f>+Q6</f>
        <v>0</v>
      </c>
      <c r="W5" s="576">
        <f>+R6</f>
        <v>0</v>
      </c>
      <c r="X5" s="576">
        <f>+S6</f>
        <v>0</v>
      </c>
      <c r="Y5" s="576">
        <f>+T6</f>
        <v>0</v>
      </c>
      <c r="Z5" s="1074"/>
      <c r="AA5" s="1076"/>
      <c r="AB5" s="1079"/>
    </row>
    <row r="6" spans="1:28" ht="37.15" customHeight="1" x14ac:dyDescent="0.25">
      <c r="A6" s="1066"/>
      <c r="B6" s="1067"/>
      <c r="C6" s="1068"/>
      <c r="D6" s="1080"/>
      <c r="E6" s="1082"/>
      <c r="F6" s="1084"/>
      <c r="G6" s="1080"/>
      <c r="H6" s="1080"/>
      <c r="I6" s="1085"/>
      <c r="J6" s="1086"/>
      <c r="K6" s="466">
        <v>1</v>
      </c>
      <c r="L6" s="56" t="s">
        <v>23</v>
      </c>
      <c r="M6" s="18">
        <v>0</v>
      </c>
      <c r="N6" s="18">
        <v>0</v>
      </c>
      <c r="O6" s="18">
        <v>0</v>
      </c>
      <c r="P6" s="18">
        <v>0</v>
      </c>
      <c r="Q6" s="173">
        <f t="shared" si="3"/>
        <v>0</v>
      </c>
      <c r="R6" s="51">
        <f t="shared" si="4"/>
        <v>0</v>
      </c>
      <c r="S6" s="51">
        <f t="shared" si="0"/>
        <v>0</v>
      </c>
      <c r="T6" s="51">
        <f t="shared" si="1"/>
        <v>0</v>
      </c>
      <c r="U6" s="52">
        <f t="shared" si="2"/>
        <v>0</v>
      </c>
      <c r="V6" s="577"/>
      <c r="W6" s="577"/>
      <c r="X6" s="577"/>
      <c r="Y6" s="577"/>
      <c r="Z6" s="1074"/>
      <c r="AA6" s="1077"/>
      <c r="AB6" s="1079"/>
    </row>
    <row r="7" spans="1:28" ht="41.45" customHeight="1" x14ac:dyDescent="0.25">
      <c r="A7" s="1066"/>
      <c r="B7" s="1067"/>
      <c r="C7" s="1068"/>
      <c r="D7" s="1080" t="s">
        <v>258</v>
      </c>
      <c r="E7" s="1087" t="s">
        <v>708</v>
      </c>
      <c r="F7" s="1083">
        <v>78</v>
      </c>
      <c r="G7" s="1080" t="s">
        <v>259</v>
      </c>
      <c r="H7" s="1080" t="s">
        <v>250</v>
      </c>
      <c r="I7" s="1085">
        <f>+MAX(V7:Y8)</f>
        <v>0</v>
      </c>
      <c r="J7" s="1086" t="s">
        <v>260</v>
      </c>
      <c r="K7" s="485">
        <v>1</v>
      </c>
      <c r="L7" s="179" t="s">
        <v>22</v>
      </c>
      <c r="M7" s="180">
        <v>0.25</v>
      </c>
      <c r="N7" s="180">
        <v>0.5</v>
      </c>
      <c r="O7" s="180">
        <v>1</v>
      </c>
      <c r="P7" s="180">
        <v>1</v>
      </c>
      <c r="Q7" s="171">
        <f t="shared" si="3"/>
        <v>0.25</v>
      </c>
      <c r="R7" s="6">
        <f t="shared" si="4"/>
        <v>0.5</v>
      </c>
      <c r="S7" s="6">
        <f t="shared" si="0"/>
        <v>1</v>
      </c>
      <c r="T7" s="6">
        <f t="shared" si="1"/>
        <v>1</v>
      </c>
      <c r="U7" s="45">
        <f t="shared" si="2"/>
        <v>1</v>
      </c>
      <c r="V7" s="576">
        <f>+Q8</f>
        <v>0</v>
      </c>
      <c r="W7" s="576">
        <f>+R8</f>
        <v>0</v>
      </c>
      <c r="X7" s="576">
        <f>+S8</f>
        <v>0</v>
      </c>
      <c r="Y7" s="576">
        <f>+T8</f>
        <v>0</v>
      </c>
      <c r="Z7" s="1074"/>
      <c r="AA7" s="1075" t="s">
        <v>325</v>
      </c>
      <c r="AB7" s="1079"/>
    </row>
    <row r="8" spans="1:28" ht="31.15" customHeight="1" x14ac:dyDescent="0.25">
      <c r="A8" s="1066"/>
      <c r="B8" s="1067"/>
      <c r="C8" s="1068"/>
      <c r="D8" s="1080"/>
      <c r="E8" s="1087"/>
      <c r="F8" s="1084"/>
      <c r="G8" s="1080"/>
      <c r="H8" s="1080"/>
      <c r="I8" s="1085"/>
      <c r="J8" s="1086"/>
      <c r="K8" s="466">
        <v>1</v>
      </c>
      <c r="L8" s="56" t="s">
        <v>23</v>
      </c>
      <c r="M8" s="18">
        <v>0</v>
      </c>
      <c r="N8" s="18">
        <v>0</v>
      </c>
      <c r="O8" s="18">
        <v>0</v>
      </c>
      <c r="P8" s="18">
        <v>0</v>
      </c>
      <c r="Q8" s="173">
        <v>0</v>
      </c>
      <c r="R8" s="51">
        <f t="shared" si="4"/>
        <v>0</v>
      </c>
      <c r="S8" s="51">
        <f t="shared" si="0"/>
        <v>0</v>
      </c>
      <c r="T8" s="51">
        <f t="shared" si="1"/>
        <v>0</v>
      </c>
      <c r="U8" s="52">
        <f t="shared" si="2"/>
        <v>0</v>
      </c>
      <c r="V8" s="577"/>
      <c r="W8" s="577"/>
      <c r="X8" s="577"/>
      <c r="Y8" s="577"/>
      <c r="Z8" s="1074"/>
      <c r="AA8" s="1076"/>
      <c r="AB8" s="1079"/>
    </row>
    <row r="9" spans="1:28" ht="42" customHeight="1" x14ac:dyDescent="0.25">
      <c r="A9" s="1066"/>
      <c r="B9" s="1067"/>
      <c r="C9" s="1068"/>
      <c r="D9" s="1069" t="s">
        <v>261</v>
      </c>
      <c r="E9" s="1088" t="s">
        <v>709</v>
      </c>
      <c r="F9" s="1089">
        <v>79</v>
      </c>
      <c r="G9" s="1080" t="s">
        <v>262</v>
      </c>
      <c r="H9" s="1080" t="s">
        <v>256</v>
      </c>
      <c r="I9" s="1085">
        <f>+MAX(V9:Y10)</f>
        <v>0</v>
      </c>
      <c r="J9" s="1086" t="s">
        <v>257</v>
      </c>
      <c r="K9" s="485">
        <v>1</v>
      </c>
      <c r="L9" s="179" t="s">
        <v>22</v>
      </c>
      <c r="M9" s="180">
        <v>0.5</v>
      </c>
      <c r="N9" s="180">
        <v>0.5</v>
      </c>
      <c r="O9" s="180">
        <v>1</v>
      </c>
      <c r="P9" s="180">
        <v>1</v>
      </c>
      <c r="Q9" s="171">
        <f t="shared" si="3"/>
        <v>0.5</v>
      </c>
      <c r="R9" s="6">
        <f t="shared" si="4"/>
        <v>0.5</v>
      </c>
      <c r="S9" s="6">
        <f t="shared" si="0"/>
        <v>1</v>
      </c>
      <c r="T9" s="6">
        <f t="shared" si="1"/>
        <v>1</v>
      </c>
      <c r="U9" s="45">
        <f t="shared" si="2"/>
        <v>1</v>
      </c>
      <c r="V9" s="576">
        <f>+Q10</f>
        <v>0</v>
      </c>
      <c r="W9" s="576">
        <f>+R10</f>
        <v>0</v>
      </c>
      <c r="X9" s="576">
        <f>+S10</f>
        <v>0</v>
      </c>
      <c r="Y9" s="576">
        <f>+T10</f>
        <v>0</v>
      </c>
      <c r="Z9" s="1074"/>
      <c r="AA9" s="1076"/>
      <c r="AB9" s="1079"/>
    </row>
    <row r="10" spans="1:28" ht="39" customHeight="1" x14ac:dyDescent="0.25">
      <c r="A10" s="1066"/>
      <c r="B10" s="1067"/>
      <c r="C10" s="1068"/>
      <c r="D10" s="1069"/>
      <c r="E10" s="1088"/>
      <c r="F10" s="1073"/>
      <c r="G10" s="1080"/>
      <c r="H10" s="1080"/>
      <c r="I10" s="1085"/>
      <c r="J10" s="1086"/>
      <c r="K10" s="466">
        <v>1</v>
      </c>
      <c r="L10" s="56" t="s">
        <v>23</v>
      </c>
      <c r="M10" s="18">
        <v>0</v>
      </c>
      <c r="N10" s="18">
        <v>0</v>
      </c>
      <c r="O10" s="18">
        <v>0</v>
      </c>
      <c r="P10" s="18">
        <v>0</v>
      </c>
      <c r="Q10" s="173">
        <f t="shared" si="3"/>
        <v>0</v>
      </c>
      <c r="R10" s="51">
        <f t="shared" si="4"/>
        <v>0</v>
      </c>
      <c r="S10" s="51">
        <f t="shared" si="0"/>
        <v>0</v>
      </c>
      <c r="T10" s="51">
        <f t="shared" si="1"/>
        <v>0</v>
      </c>
      <c r="U10" s="52">
        <f t="shared" si="2"/>
        <v>0</v>
      </c>
      <c r="V10" s="577"/>
      <c r="W10" s="577"/>
      <c r="X10" s="577"/>
      <c r="Y10" s="577"/>
      <c r="Z10" s="1074"/>
      <c r="AA10" s="1077"/>
      <c r="AB10" s="1079"/>
    </row>
    <row r="11" spans="1:28" s="119" customFormat="1" ht="36" customHeight="1" x14ac:dyDescent="0.25">
      <c r="A11" s="1066"/>
      <c r="B11" s="1067"/>
      <c r="C11" s="1090" t="s">
        <v>263</v>
      </c>
      <c r="D11" s="1069" t="s">
        <v>264</v>
      </c>
      <c r="E11" s="1088" t="s">
        <v>710</v>
      </c>
      <c r="F11" s="1089">
        <v>80</v>
      </c>
      <c r="G11" s="1093" t="s">
        <v>265</v>
      </c>
      <c r="H11" s="1093" t="s">
        <v>711</v>
      </c>
      <c r="I11" s="1085">
        <f>+MAX(V11:Y12)</f>
        <v>0</v>
      </c>
      <c r="J11" s="1086" t="s">
        <v>712</v>
      </c>
      <c r="K11" s="485">
        <v>1</v>
      </c>
      <c r="L11" s="179" t="s">
        <v>22</v>
      </c>
      <c r="M11" s="180">
        <v>0.9</v>
      </c>
      <c r="N11" s="180">
        <v>0.9</v>
      </c>
      <c r="O11" s="180">
        <v>0.9</v>
      </c>
      <c r="P11" s="180">
        <v>1</v>
      </c>
      <c r="Q11" s="171">
        <f t="shared" si="3"/>
        <v>0.9</v>
      </c>
      <c r="R11" s="6">
        <f t="shared" si="4"/>
        <v>0.9</v>
      </c>
      <c r="S11" s="6">
        <f t="shared" si="0"/>
        <v>0.9</v>
      </c>
      <c r="T11" s="6">
        <f t="shared" si="1"/>
        <v>1</v>
      </c>
      <c r="U11" s="45">
        <f t="shared" si="2"/>
        <v>1</v>
      </c>
      <c r="V11" s="576">
        <f>+Q12</f>
        <v>0</v>
      </c>
      <c r="W11" s="576">
        <f>+R12</f>
        <v>0</v>
      </c>
      <c r="X11" s="576">
        <f>+S12</f>
        <v>0</v>
      </c>
      <c r="Y11" s="576">
        <f>+T12</f>
        <v>0</v>
      </c>
      <c r="Z11" s="1074"/>
      <c r="AA11" s="1075" t="s">
        <v>326</v>
      </c>
      <c r="AB11" s="1079"/>
    </row>
    <row r="12" spans="1:28" s="119" customFormat="1" ht="51" customHeight="1" x14ac:dyDescent="0.25">
      <c r="A12" s="1066"/>
      <c r="B12" s="1067"/>
      <c r="C12" s="1091"/>
      <c r="D12" s="1069"/>
      <c r="E12" s="1088"/>
      <c r="F12" s="1073"/>
      <c r="G12" s="1093"/>
      <c r="H12" s="1093"/>
      <c r="I12" s="1085"/>
      <c r="J12" s="1086"/>
      <c r="K12" s="466">
        <v>1</v>
      </c>
      <c r="L12" s="56" t="s">
        <v>23</v>
      </c>
      <c r="M12" s="18">
        <v>0</v>
      </c>
      <c r="N12" s="18">
        <v>0</v>
      </c>
      <c r="O12" s="18">
        <v>0</v>
      </c>
      <c r="P12" s="18">
        <v>0</v>
      </c>
      <c r="Q12" s="173">
        <f t="shared" si="3"/>
        <v>0</v>
      </c>
      <c r="R12" s="51">
        <f t="shared" si="4"/>
        <v>0</v>
      </c>
      <c r="S12" s="51">
        <f t="shared" si="0"/>
        <v>0</v>
      </c>
      <c r="T12" s="51">
        <f t="shared" si="1"/>
        <v>0</v>
      </c>
      <c r="U12" s="52">
        <f t="shared" si="2"/>
        <v>0</v>
      </c>
      <c r="V12" s="577"/>
      <c r="W12" s="577"/>
      <c r="X12" s="577"/>
      <c r="Y12" s="577"/>
      <c r="Z12" s="1074"/>
      <c r="AA12" s="1077"/>
      <c r="AB12" s="1079"/>
    </row>
    <row r="13" spans="1:28" s="119" customFormat="1" ht="43.15" customHeight="1" x14ac:dyDescent="0.25">
      <c r="A13" s="1066"/>
      <c r="B13" s="1067"/>
      <c r="C13" s="1091"/>
      <c r="D13" s="1069" t="s">
        <v>267</v>
      </c>
      <c r="E13" s="1088" t="s">
        <v>713</v>
      </c>
      <c r="F13" s="1089">
        <v>81</v>
      </c>
      <c r="G13" s="1093" t="s">
        <v>714</v>
      </c>
      <c r="H13" s="1093" t="s">
        <v>266</v>
      </c>
      <c r="I13" s="1085">
        <f>+MAX(V13:Y14)</f>
        <v>0</v>
      </c>
      <c r="J13" s="1086" t="s">
        <v>715</v>
      </c>
      <c r="K13" s="485">
        <v>1</v>
      </c>
      <c r="L13" s="179" t="s">
        <v>22</v>
      </c>
      <c r="M13" s="180">
        <v>0.25</v>
      </c>
      <c r="N13" s="180">
        <v>0.5</v>
      </c>
      <c r="O13" s="180">
        <v>0.75</v>
      </c>
      <c r="P13" s="180">
        <v>1</v>
      </c>
      <c r="Q13" s="171">
        <f t="shared" si="3"/>
        <v>0.25</v>
      </c>
      <c r="R13" s="6">
        <f t="shared" si="4"/>
        <v>0.5</v>
      </c>
      <c r="S13" s="6">
        <f t="shared" si="0"/>
        <v>0.75</v>
      </c>
      <c r="T13" s="6">
        <f t="shared" si="1"/>
        <v>1</v>
      </c>
      <c r="U13" s="45">
        <f t="shared" si="2"/>
        <v>1</v>
      </c>
      <c r="V13" s="576">
        <f>+Q14</f>
        <v>0</v>
      </c>
      <c r="W13" s="576">
        <f>+R14</f>
        <v>0</v>
      </c>
      <c r="X13" s="576">
        <f>+S14</f>
        <v>0</v>
      </c>
      <c r="Y13" s="576">
        <f>+T14</f>
        <v>0</v>
      </c>
      <c r="Z13" s="1074"/>
      <c r="AA13" s="1075" t="s">
        <v>325</v>
      </c>
      <c r="AB13" s="1079"/>
    </row>
    <row r="14" spans="1:28" s="119" customFormat="1" ht="36.6" customHeight="1" x14ac:dyDescent="0.25">
      <c r="A14" s="1066"/>
      <c r="B14" s="1067"/>
      <c r="C14" s="1092"/>
      <c r="D14" s="1069"/>
      <c r="E14" s="1088"/>
      <c r="F14" s="1073"/>
      <c r="G14" s="1093"/>
      <c r="H14" s="1093"/>
      <c r="I14" s="1085"/>
      <c r="J14" s="1086"/>
      <c r="K14" s="466">
        <v>1</v>
      </c>
      <c r="L14" s="56" t="s">
        <v>23</v>
      </c>
      <c r="M14" s="18">
        <v>0</v>
      </c>
      <c r="N14" s="18">
        <v>0</v>
      </c>
      <c r="O14" s="18">
        <v>0</v>
      </c>
      <c r="P14" s="18">
        <v>0</v>
      </c>
      <c r="Q14" s="173">
        <f t="shared" si="3"/>
        <v>0</v>
      </c>
      <c r="R14" s="51">
        <f t="shared" si="4"/>
        <v>0</v>
      </c>
      <c r="S14" s="51">
        <f t="shared" si="0"/>
        <v>0</v>
      </c>
      <c r="T14" s="51">
        <f t="shared" si="1"/>
        <v>0</v>
      </c>
      <c r="U14" s="52">
        <f t="shared" si="2"/>
        <v>0</v>
      </c>
      <c r="V14" s="577"/>
      <c r="W14" s="577"/>
      <c r="X14" s="577"/>
      <c r="Y14" s="577"/>
      <c r="Z14" s="1074"/>
      <c r="AA14" s="1077"/>
      <c r="AB14" s="1079"/>
    </row>
    <row r="15" spans="1:28" s="119" customFormat="1" ht="42" customHeight="1" x14ac:dyDescent="0.25">
      <c r="A15" s="1066"/>
      <c r="B15" s="1067"/>
      <c r="C15" s="1068" t="s">
        <v>268</v>
      </c>
      <c r="D15" s="1069" t="s">
        <v>1156</v>
      </c>
      <c r="E15" s="1088" t="s">
        <v>716</v>
      </c>
      <c r="F15" s="1089">
        <v>82</v>
      </c>
      <c r="G15" s="1069" t="s">
        <v>269</v>
      </c>
      <c r="H15" s="1069" t="s">
        <v>270</v>
      </c>
      <c r="I15" s="1085">
        <f>+MAX(V15:Y16)</f>
        <v>0</v>
      </c>
      <c r="J15" s="1086" t="s">
        <v>717</v>
      </c>
      <c r="K15" s="485">
        <v>1</v>
      </c>
      <c r="L15" s="179" t="s">
        <v>22</v>
      </c>
      <c r="M15" s="180">
        <v>0.15</v>
      </c>
      <c r="N15" s="180">
        <v>0.45</v>
      </c>
      <c r="O15" s="180">
        <v>0.75</v>
      </c>
      <c r="P15" s="180">
        <v>1</v>
      </c>
      <c r="Q15" s="171">
        <f t="shared" si="3"/>
        <v>0.15</v>
      </c>
      <c r="R15" s="6">
        <f t="shared" si="4"/>
        <v>0.45</v>
      </c>
      <c r="S15" s="6">
        <f t="shared" si="0"/>
        <v>0.75</v>
      </c>
      <c r="T15" s="6">
        <f t="shared" si="1"/>
        <v>1</v>
      </c>
      <c r="U15" s="45">
        <f t="shared" si="2"/>
        <v>1</v>
      </c>
      <c r="V15" s="576">
        <f>+Q16</f>
        <v>0</v>
      </c>
      <c r="W15" s="576">
        <f>+R16</f>
        <v>0</v>
      </c>
      <c r="X15" s="576">
        <f>+S16</f>
        <v>0</v>
      </c>
      <c r="Y15" s="576">
        <f>+T16</f>
        <v>0</v>
      </c>
      <c r="Z15" s="1074"/>
      <c r="AA15" s="1075" t="s">
        <v>326</v>
      </c>
      <c r="AB15" s="1079"/>
    </row>
    <row r="16" spans="1:28" s="119" customFormat="1" ht="32.450000000000003" customHeight="1" x14ac:dyDescent="0.25">
      <c r="A16" s="1066"/>
      <c r="B16" s="1067"/>
      <c r="C16" s="1068"/>
      <c r="D16" s="1069"/>
      <c r="E16" s="1088"/>
      <c r="F16" s="1073"/>
      <c r="G16" s="1069"/>
      <c r="H16" s="1069"/>
      <c r="I16" s="1085"/>
      <c r="J16" s="1086"/>
      <c r="K16" s="466">
        <v>1</v>
      </c>
      <c r="L16" s="56" t="s">
        <v>23</v>
      </c>
      <c r="M16" s="18">
        <v>0</v>
      </c>
      <c r="N16" s="18">
        <v>0</v>
      </c>
      <c r="O16" s="18">
        <v>0</v>
      </c>
      <c r="P16" s="18">
        <v>0</v>
      </c>
      <c r="Q16" s="173">
        <v>0</v>
      </c>
      <c r="R16" s="51">
        <f t="shared" si="4"/>
        <v>0</v>
      </c>
      <c r="S16" s="51">
        <f t="shared" si="0"/>
        <v>0</v>
      </c>
      <c r="T16" s="51">
        <f t="shared" si="1"/>
        <v>0</v>
      </c>
      <c r="U16" s="52">
        <f t="shared" si="2"/>
        <v>0</v>
      </c>
      <c r="V16" s="577"/>
      <c r="W16" s="577"/>
      <c r="X16" s="577"/>
      <c r="Y16" s="577"/>
      <c r="Z16" s="1074"/>
      <c r="AA16" s="1076"/>
      <c r="AB16" s="1079"/>
    </row>
    <row r="17" spans="1:28" s="119" customFormat="1" ht="38.450000000000003" customHeight="1" x14ac:dyDescent="0.25">
      <c r="A17" s="1066"/>
      <c r="B17" s="1067"/>
      <c r="C17" s="1068"/>
      <c r="D17" s="1069" t="s">
        <v>271</v>
      </c>
      <c r="E17" s="1095" t="s">
        <v>718</v>
      </c>
      <c r="F17" s="1089">
        <v>83</v>
      </c>
      <c r="G17" s="1069" t="s">
        <v>272</v>
      </c>
      <c r="H17" s="1093" t="s">
        <v>273</v>
      </c>
      <c r="I17" s="1085">
        <f>+MAX(V17:Y18)</f>
        <v>0</v>
      </c>
      <c r="J17" s="1086" t="s">
        <v>274</v>
      </c>
      <c r="K17" s="485">
        <v>1</v>
      </c>
      <c r="L17" s="179" t="s">
        <v>22</v>
      </c>
      <c r="M17" s="180">
        <v>0.15</v>
      </c>
      <c r="N17" s="180">
        <v>0.45</v>
      </c>
      <c r="O17" s="180">
        <v>0.75</v>
      </c>
      <c r="P17" s="180">
        <v>1</v>
      </c>
      <c r="Q17" s="171">
        <f t="shared" si="3"/>
        <v>0.15</v>
      </c>
      <c r="R17" s="6">
        <f t="shared" si="4"/>
        <v>0.45</v>
      </c>
      <c r="S17" s="6">
        <f t="shared" si="0"/>
        <v>0.75</v>
      </c>
      <c r="T17" s="6">
        <f t="shared" si="1"/>
        <v>1</v>
      </c>
      <c r="U17" s="45">
        <f t="shared" si="2"/>
        <v>1</v>
      </c>
      <c r="V17" s="576">
        <f>+Q18</f>
        <v>0</v>
      </c>
      <c r="W17" s="576">
        <f>+R18</f>
        <v>0</v>
      </c>
      <c r="X17" s="576">
        <f>+S18</f>
        <v>0</v>
      </c>
      <c r="Y17" s="576">
        <f>+T18</f>
        <v>0</v>
      </c>
      <c r="Z17" s="1074"/>
      <c r="AA17" s="1076"/>
      <c r="AB17" s="1079"/>
    </row>
    <row r="18" spans="1:28" s="119" customFormat="1" ht="31.15" customHeight="1" x14ac:dyDescent="0.25">
      <c r="A18" s="1066"/>
      <c r="B18" s="1067"/>
      <c r="C18" s="1068"/>
      <c r="D18" s="1069"/>
      <c r="E18" s="1095"/>
      <c r="F18" s="1073"/>
      <c r="G18" s="1069"/>
      <c r="H18" s="1093"/>
      <c r="I18" s="1085"/>
      <c r="J18" s="1086"/>
      <c r="K18" s="466">
        <v>1</v>
      </c>
      <c r="L18" s="56" t="s">
        <v>23</v>
      </c>
      <c r="M18" s="18">
        <v>0</v>
      </c>
      <c r="N18" s="18">
        <v>0</v>
      </c>
      <c r="O18" s="18">
        <v>0</v>
      </c>
      <c r="P18" s="18">
        <v>0</v>
      </c>
      <c r="Q18" s="173">
        <v>0</v>
      </c>
      <c r="R18" s="51">
        <f t="shared" si="4"/>
        <v>0</v>
      </c>
      <c r="S18" s="51">
        <f>+SUM(O18:O18)*K18</f>
        <v>0</v>
      </c>
      <c r="T18" s="51">
        <f t="shared" si="1"/>
        <v>0</v>
      </c>
      <c r="U18" s="52">
        <f t="shared" si="2"/>
        <v>0</v>
      </c>
      <c r="V18" s="577"/>
      <c r="W18" s="577"/>
      <c r="X18" s="577"/>
      <c r="Y18" s="577"/>
      <c r="Z18" s="1074"/>
      <c r="AA18" s="1077"/>
      <c r="AB18" s="1079"/>
    </row>
    <row r="19" spans="1:28" s="119" customFormat="1" ht="49.9" customHeight="1" x14ac:dyDescent="0.25">
      <c r="A19" s="1066"/>
      <c r="B19" s="1067"/>
      <c r="C19" s="1068"/>
      <c r="D19" s="1093" t="s">
        <v>275</v>
      </c>
      <c r="E19" s="1094" t="s">
        <v>719</v>
      </c>
      <c r="F19" s="1089">
        <v>84</v>
      </c>
      <c r="G19" s="1093" t="s">
        <v>276</v>
      </c>
      <c r="H19" s="1093" t="s">
        <v>277</v>
      </c>
      <c r="I19" s="1085">
        <f>+MAX(V19:Y20)</f>
        <v>0</v>
      </c>
      <c r="J19" s="1086" t="s">
        <v>720</v>
      </c>
      <c r="K19" s="485">
        <v>1</v>
      </c>
      <c r="L19" s="179" t="s">
        <v>22</v>
      </c>
      <c r="M19" s="180">
        <v>0</v>
      </c>
      <c r="N19" s="180">
        <v>0.3</v>
      </c>
      <c r="O19" s="180">
        <v>0.7</v>
      </c>
      <c r="P19" s="180">
        <v>1</v>
      </c>
      <c r="Q19" s="171">
        <f t="shared" si="3"/>
        <v>0</v>
      </c>
      <c r="R19" s="6">
        <f t="shared" si="4"/>
        <v>0.3</v>
      </c>
      <c r="S19" s="6">
        <f t="shared" si="0"/>
        <v>0.7</v>
      </c>
      <c r="T19" s="6">
        <f t="shared" si="1"/>
        <v>1</v>
      </c>
      <c r="U19" s="45">
        <f t="shared" si="2"/>
        <v>1</v>
      </c>
      <c r="V19" s="576">
        <f>+Q20</f>
        <v>0</v>
      </c>
      <c r="W19" s="576">
        <f>+R20</f>
        <v>0</v>
      </c>
      <c r="X19" s="576">
        <f>+S20</f>
        <v>0</v>
      </c>
      <c r="Y19" s="576">
        <f>+T20</f>
        <v>0</v>
      </c>
      <c r="Z19" s="1074"/>
      <c r="AA19" s="1075" t="s">
        <v>328</v>
      </c>
      <c r="AB19" s="1079"/>
    </row>
    <row r="20" spans="1:28" s="119" customFormat="1" ht="73.900000000000006" customHeight="1" x14ac:dyDescent="0.25">
      <c r="A20" s="1066"/>
      <c r="B20" s="1067"/>
      <c r="C20" s="1068"/>
      <c r="D20" s="1093"/>
      <c r="E20" s="1094"/>
      <c r="F20" s="1073"/>
      <c r="G20" s="1093"/>
      <c r="H20" s="1093"/>
      <c r="I20" s="1085"/>
      <c r="J20" s="1086"/>
      <c r="K20" s="466">
        <v>1</v>
      </c>
      <c r="L20" s="56" t="s">
        <v>23</v>
      </c>
      <c r="M20" s="18">
        <v>0</v>
      </c>
      <c r="N20" s="18">
        <v>0</v>
      </c>
      <c r="O20" s="18">
        <v>0</v>
      </c>
      <c r="P20" s="18">
        <v>0</v>
      </c>
      <c r="Q20" s="173">
        <f t="shared" si="3"/>
        <v>0</v>
      </c>
      <c r="R20" s="51">
        <f t="shared" si="4"/>
        <v>0</v>
      </c>
      <c r="S20" s="51">
        <f>+SUM(O20:O20)*K20</f>
        <v>0</v>
      </c>
      <c r="T20" s="51">
        <f t="shared" si="1"/>
        <v>0</v>
      </c>
      <c r="U20" s="52">
        <f t="shared" si="2"/>
        <v>0</v>
      </c>
      <c r="V20" s="577"/>
      <c r="W20" s="577"/>
      <c r="X20" s="577"/>
      <c r="Y20" s="577"/>
      <c r="Z20" s="1074"/>
      <c r="AA20" s="1076"/>
      <c r="AB20" s="1079"/>
    </row>
    <row r="21" spans="1:28" s="119" customFormat="1" ht="46.15" customHeight="1" x14ac:dyDescent="0.25">
      <c r="A21" s="1066"/>
      <c r="B21" s="1067"/>
      <c r="C21" s="1068"/>
      <c r="D21" s="1093"/>
      <c r="E21" s="1094" t="s">
        <v>721</v>
      </c>
      <c r="F21" s="1089">
        <v>85</v>
      </c>
      <c r="G21" s="1093" t="s">
        <v>278</v>
      </c>
      <c r="H21" s="1093" t="s">
        <v>277</v>
      </c>
      <c r="I21" s="1085">
        <f>+MAX(V21:Y22)</f>
        <v>0</v>
      </c>
      <c r="J21" s="1086" t="s">
        <v>279</v>
      </c>
      <c r="K21" s="485">
        <v>1</v>
      </c>
      <c r="L21" s="179" t="s">
        <v>22</v>
      </c>
      <c r="M21" s="180">
        <v>0.1</v>
      </c>
      <c r="N21" s="180">
        <v>0.4</v>
      </c>
      <c r="O21" s="180">
        <v>0.7</v>
      </c>
      <c r="P21" s="180">
        <v>1</v>
      </c>
      <c r="Q21" s="171">
        <f t="shared" si="3"/>
        <v>0.1</v>
      </c>
      <c r="R21" s="6">
        <f t="shared" si="4"/>
        <v>0.4</v>
      </c>
      <c r="S21" s="6">
        <f t="shared" si="0"/>
        <v>0.7</v>
      </c>
      <c r="T21" s="6">
        <f t="shared" si="1"/>
        <v>1</v>
      </c>
      <c r="U21" s="45">
        <f t="shared" si="2"/>
        <v>1</v>
      </c>
      <c r="V21" s="576">
        <f>+Q22</f>
        <v>0</v>
      </c>
      <c r="W21" s="576">
        <f>+R22</f>
        <v>0</v>
      </c>
      <c r="X21" s="576">
        <f>+S22</f>
        <v>0</v>
      </c>
      <c r="Y21" s="576">
        <f>+T22</f>
        <v>0</v>
      </c>
      <c r="Z21" s="1074"/>
      <c r="AA21" s="1076"/>
      <c r="AB21" s="1079"/>
    </row>
    <row r="22" spans="1:28" s="119" customFormat="1" ht="37.15" customHeight="1" x14ac:dyDescent="0.25">
      <c r="A22" s="1066"/>
      <c r="B22" s="1067"/>
      <c r="C22" s="1068"/>
      <c r="D22" s="1093"/>
      <c r="E22" s="1094"/>
      <c r="F22" s="1073"/>
      <c r="G22" s="1093"/>
      <c r="H22" s="1093"/>
      <c r="I22" s="1085"/>
      <c r="J22" s="1086"/>
      <c r="K22" s="466">
        <v>1</v>
      </c>
      <c r="L22" s="56" t="s">
        <v>23</v>
      </c>
      <c r="M22" s="18">
        <v>0</v>
      </c>
      <c r="N22" s="18">
        <v>0</v>
      </c>
      <c r="O22" s="18">
        <v>0</v>
      </c>
      <c r="P22" s="18">
        <v>0</v>
      </c>
      <c r="Q22" s="173">
        <f t="shared" si="3"/>
        <v>0</v>
      </c>
      <c r="R22" s="51">
        <f t="shared" si="4"/>
        <v>0</v>
      </c>
      <c r="S22" s="51">
        <f t="shared" si="0"/>
        <v>0</v>
      </c>
      <c r="T22" s="51">
        <f t="shared" si="1"/>
        <v>0</v>
      </c>
      <c r="U22" s="52">
        <f t="shared" si="2"/>
        <v>0</v>
      </c>
      <c r="V22" s="577"/>
      <c r="W22" s="577"/>
      <c r="X22" s="577"/>
      <c r="Y22" s="577"/>
      <c r="Z22" s="1074"/>
      <c r="AA22" s="1077"/>
      <c r="AB22" s="1079"/>
    </row>
    <row r="23" spans="1:28" s="119" customFormat="1" ht="41.45" customHeight="1" x14ac:dyDescent="0.25">
      <c r="A23" s="1066"/>
      <c r="B23" s="1067"/>
      <c r="C23" s="1068" t="s">
        <v>280</v>
      </c>
      <c r="D23" s="1069" t="s">
        <v>281</v>
      </c>
      <c r="E23" s="1095" t="s">
        <v>722</v>
      </c>
      <c r="F23" s="1089">
        <v>86</v>
      </c>
      <c r="G23" s="1093" t="s">
        <v>282</v>
      </c>
      <c r="H23" s="1093" t="s">
        <v>283</v>
      </c>
      <c r="I23" s="1085">
        <f>+MAX(V23:Y24)</f>
        <v>0</v>
      </c>
      <c r="J23" s="1086" t="s">
        <v>284</v>
      </c>
      <c r="K23" s="485">
        <v>1</v>
      </c>
      <c r="L23" s="179" t="s">
        <v>22</v>
      </c>
      <c r="M23" s="180">
        <v>0.25</v>
      </c>
      <c r="N23" s="180">
        <v>0.5</v>
      </c>
      <c r="O23" s="180">
        <v>0.75</v>
      </c>
      <c r="P23" s="180">
        <v>1</v>
      </c>
      <c r="Q23" s="171">
        <f t="shared" si="3"/>
        <v>0.25</v>
      </c>
      <c r="R23" s="6">
        <f t="shared" si="4"/>
        <v>0.5</v>
      </c>
      <c r="S23" s="6">
        <f t="shared" si="0"/>
        <v>0.75</v>
      </c>
      <c r="T23" s="6">
        <f t="shared" si="1"/>
        <v>1</v>
      </c>
      <c r="U23" s="45">
        <f t="shared" si="2"/>
        <v>1</v>
      </c>
      <c r="V23" s="576">
        <f>+Q24</f>
        <v>0</v>
      </c>
      <c r="W23" s="576">
        <f>+R24</f>
        <v>0</v>
      </c>
      <c r="X23" s="576">
        <f>+S24</f>
        <v>0</v>
      </c>
      <c r="Y23" s="576">
        <f>+T24</f>
        <v>0</v>
      </c>
      <c r="Z23" s="1074"/>
      <c r="AA23" s="1103" t="s">
        <v>285</v>
      </c>
      <c r="AB23" s="1079"/>
    </row>
    <row r="24" spans="1:28" s="119" customFormat="1" ht="39.6" customHeight="1" x14ac:dyDescent="0.25">
      <c r="A24" s="1066"/>
      <c r="B24" s="1067"/>
      <c r="C24" s="1068"/>
      <c r="D24" s="1069"/>
      <c r="E24" s="1095"/>
      <c r="F24" s="1073"/>
      <c r="G24" s="1093"/>
      <c r="H24" s="1093"/>
      <c r="I24" s="1085"/>
      <c r="J24" s="1086"/>
      <c r="K24" s="466">
        <v>1</v>
      </c>
      <c r="L24" s="56" t="s">
        <v>23</v>
      </c>
      <c r="M24" s="18">
        <v>0</v>
      </c>
      <c r="N24" s="18">
        <v>0</v>
      </c>
      <c r="O24" s="18">
        <v>0</v>
      </c>
      <c r="P24" s="18">
        <v>0</v>
      </c>
      <c r="Q24" s="173">
        <f t="shared" si="3"/>
        <v>0</v>
      </c>
      <c r="R24" s="51">
        <f t="shared" si="4"/>
        <v>0</v>
      </c>
      <c r="S24" s="51">
        <f t="shared" si="0"/>
        <v>0</v>
      </c>
      <c r="T24" s="51">
        <f t="shared" si="1"/>
        <v>0</v>
      </c>
      <c r="U24" s="52">
        <f t="shared" si="2"/>
        <v>0</v>
      </c>
      <c r="V24" s="577"/>
      <c r="W24" s="577"/>
      <c r="X24" s="577"/>
      <c r="Y24" s="577"/>
      <c r="Z24" s="1074"/>
      <c r="AA24" s="1103"/>
      <c r="AB24" s="1079"/>
    </row>
    <row r="25" spans="1:28" s="119" customFormat="1" ht="63" customHeight="1" x14ac:dyDescent="0.25">
      <c r="A25" s="1066"/>
      <c r="B25" s="1067"/>
      <c r="C25" s="1068"/>
      <c r="D25" s="1069" t="s">
        <v>286</v>
      </c>
      <c r="E25" s="1088" t="s">
        <v>723</v>
      </c>
      <c r="F25" s="1089">
        <v>87</v>
      </c>
      <c r="G25" s="1093" t="s">
        <v>287</v>
      </c>
      <c r="H25" s="1093" t="s">
        <v>288</v>
      </c>
      <c r="I25" s="1085">
        <f>+MAX(V25:Y26)</f>
        <v>0</v>
      </c>
      <c r="J25" s="1086" t="s">
        <v>289</v>
      </c>
      <c r="K25" s="485">
        <v>1</v>
      </c>
      <c r="L25" s="179" t="s">
        <v>22</v>
      </c>
      <c r="M25" s="180">
        <v>0.2</v>
      </c>
      <c r="N25" s="180">
        <v>0.4</v>
      </c>
      <c r="O25" s="180">
        <v>0.7</v>
      </c>
      <c r="P25" s="180">
        <v>1</v>
      </c>
      <c r="Q25" s="171">
        <f t="shared" si="3"/>
        <v>0.2</v>
      </c>
      <c r="R25" s="6">
        <f t="shared" si="4"/>
        <v>0.4</v>
      </c>
      <c r="S25" s="6">
        <f t="shared" si="0"/>
        <v>0.7</v>
      </c>
      <c r="T25" s="6">
        <f t="shared" si="1"/>
        <v>1</v>
      </c>
      <c r="U25" s="45">
        <f t="shared" si="2"/>
        <v>1</v>
      </c>
      <c r="V25" s="576">
        <f>+Q26</f>
        <v>0</v>
      </c>
      <c r="W25" s="576">
        <f>+R26</f>
        <v>0</v>
      </c>
      <c r="X25" s="576">
        <f>+S26</f>
        <v>0</v>
      </c>
      <c r="Y25" s="576">
        <f>+T26</f>
        <v>0</v>
      </c>
      <c r="Z25" s="1074"/>
      <c r="AA25" s="1103"/>
      <c r="AB25" s="1079"/>
    </row>
    <row r="26" spans="1:28" s="119" customFormat="1" ht="49.15" customHeight="1" x14ac:dyDescent="0.25">
      <c r="A26" s="1066"/>
      <c r="B26" s="1067"/>
      <c r="C26" s="1068"/>
      <c r="D26" s="1069"/>
      <c r="E26" s="1088"/>
      <c r="F26" s="1073"/>
      <c r="G26" s="1093"/>
      <c r="H26" s="1093"/>
      <c r="I26" s="1085"/>
      <c r="J26" s="1086"/>
      <c r="K26" s="466">
        <v>1</v>
      </c>
      <c r="L26" s="56" t="s">
        <v>23</v>
      </c>
      <c r="M26" s="18">
        <v>0</v>
      </c>
      <c r="N26" s="18">
        <v>0</v>
      </c>
      <c r="O26" s="18">
        <v>0</v>
      </c>
      <c r="P26" s="18">
        <v>0</v>
      </c>
      <c r="Q26" s="173">
        <f t="shared" si="3"/>
        <v>0</v>
      </c>
      <c r="R26" s="51">
        <f t="shared" si="4"/>
        <v>0</v>
      </c>
      <c r="S26" s="51">
        <f t="shared" si="0"/>
        <v>0</v>
      </c>
      <c r="T26" s="51">
        <f t="shared" si="1"/>
        <v>0</v>
      </c>
      <c r="U26" s="52">
        <f t="shared" si="2"/>
        <v>0</v>
      </c>
      <c r="V26" s="577"/>
      <c r="W26" s="577"/>
      <c r="X26" s="577"/>
      <c r="Y26" s="602"/>
      <c r="Z26" s="1074"/>
      <c r="AA26" s="1103"/>
      <c r="AB26" s="1079"/>
    </row>
    <row r="27" spans="1:28" s="119" customFormat="1" ht="53.45" customHeight="1" x14ac:dyDescent="0.25">
      <c r="A27" s="1066"/>
      <c r="B27" s="1067"/>
      <c r="C27" s="1116" t="s">
        <v>290</v>
      </c>
      <c r="D27" s="1096" t="s">
        <v>291</v>
      </c>
      <c r="E27" s="1097" t="s">
        <v>967</v>
      </c>
      <c r="F27" s="1089">
        <v>88</v>
      </c>
      <c r="G27" s="1100" t="s">
        <v>531</v>
      </c>
      <c r="H27" s="1100" t="s">
        <v>292</v>
      </c>
      <c r="I27" s="1085">
        <f>+MAX(V27:Y32)</f>
        <v>0</v>
      </c>
      <c r="J27" s="1104" t="s">
        <v>544</v>
      </c>
      <c r="K27" s="485">
        <v>0.5</v>
      </c>
      <c r="L27" s="179" t="s">
        <v>22</v>
      </c>
      <c r="M27" s="181">
        <v>0.25</v>
      </c>
      <c r="N27" s="180">
        <v>0.5</v>
      </c>
      <c r="O27" s="180">
        <v>0.75</v>
      </c>
      <c r="P27" s="180">
        <v>1</v>
      </c>
      <c r="Q27" s="171">
        <f t="shared" si="3"/>
        <v>0.125</v>
      </c>
      <c r="R27" s="6">
        <f>+SUM(N27:N27)*K27</f>
        <v>0.25</v>
      </c>
      <c r="S27" s="6">
        <f t="shared" si="0"/>
        <v>0.375</v>
      </c>
      <c r="T27" s="6">
        <f t="shared" si="1"/>
        <v>0.5</v>
      </c>
      <c r="U27" s="45">
        <f t="shared" si="2"/>
        <v>0.5</v>
      </c>
      <c r="V27" s="577">
        <v>0</v>
      </c>
      <c r="W27" s="577">
        <v>0</v>
      </c>
      <c r="X27" s="577">
        <v>0</v>
      </c>
      <c r="Y27" s="577">
        <v>0</v>
      </c>
      <c r="Z27" s="1074" t="s">
        <v>293</v>
      </c>
      <c r="AA27" s="1074" t="s">
        <v>1192</v>
      </c>
      <c r="AB27" s="1079"/>
    </row>
    <row r="28" spans="1:28" s="119" customFormat="1" ht="25.15" customHeight="1" x14ac:dyDescent="0.25">
      <c r="A28" s="1066"/>
      <c r="B28" s="1067"/>
      <c r="C28" s="1116"/>
      <c r="D28" s="1096"/>
      <c r="E28" s="1098"/>
      <c r="F28" s="1099"/>
      <c r="G28" s="1101"/>
      <c r="H28" s="1101"/>
      <c r="I28" s="1085"/>
      <c r="J28" s="1104"/>
      <c r="K28" s="466">
        <v>0.5</v>
      </c>
      <c r="L28" s="56" t="s">
        <v>23</v>
      </c>
      <c r="M28" s="18">
        <v>0</v>
      </c>
      <c r="N28" s="18">
        <v>0</v>
      </c>
      <c r="O28" s="18">
        <v>0</v>
      </c>
      <c r="P28" s="18">
        <v>0</v>
      </c>
      <c r="Q28" s="173">
        <f t="shared" si="3"/>
        <v>0</v>
      </c>
      <c r="R28" s="51">
        <f>+SUM(N28:N28)*K28</f>
        <v>0</v>
      </c>
      <c r="S28" s="51">
        <f t="shared" si="0"/>
        <v>0</v>
      </c>
      <c r="T28" s="51">
        <f t="shared" si="1"/>
        <v>0</v>
      </c>
      <c r="U28" s="52">
        <f t="shared" si="2"/>
        <v>0</v>
      </c>
      <c r="V28" s="577"/>
      <c r="W28" s="577"/>
      <c r="X28" s="577"/>
      <c r="Y28" s="577"/>
      <c r="Z28" s="1102"/>
      <c r="AA28" s="1102"/>
      <c r="AB28" s="1079"/>
    </row>
    <row r="29" spans="1:28" s="119" customFormat="1" ht="36" customHeight="1" x14ac:dyDescent="0.25">
      <c r="A29" s="1066"/>
      <c r="B29" s="1067"/>
      <c r="C29" s="1116"/>
      <c r="D29" s="1096"/>
      <c r="E29" s="1098"/>
      <c r="F29" s="1099"/>
      <c r="G29" s="1101"/>
      <c r="H29" s="1101"/>
      <c r="I29" s="1085"/>
      <c r="J29" s="1104" t="s">
        <v>545</v>
      </c>
      <c r="K29" s="485">
        <v>0.2</v>
      </c>
      <c r="L29" s="179" t="s">
        <v>22</v>
      </c>
      <c r="M29" s="181">
        <v>0</v>
      </c>
      <c r="N29" s="180">
        <v>0.5</v>
      </c>
      <c r="O29" s="180">
        <v>0.75</v>
      </c>
      <c r="P29" s="180">
        <v>1</v>
      </c>
      <c r="Q29" s="171">
        <f t="shared" si="3"/>
        <v>0</v>
      </c>
      <c r="R29" s="6">
        <f t="shared" si="4"/>
        <v>0.1</v>
      </c>
      <c r="S29" s="6">
        <f t="shared" si="0"/>
        <v>0.15000000000000002</v>
      </c>
      <c r="T29" s="6">
        <f t="shared" si="1"/>
        <v>0.2</v>
      </c>
      <c r="U29" s="45">
        <f t="shared" si="2"/>
        <v>0.2</v>
      </c>
      <c r="V29" s="577"/>
      <c r="W29" s="577"/>
      <c r="X29" s="577"/>
      <c r="Y29" s="577"/>
      <c r="Z29" s="1102"/>
      <c r="AA29" s="1102"/>
      <c r="AB29" s="1079"/>
    </row>
    <row r="30" spans="1:28" s="119" customFormat="1" ht="38.450000000000003" customHeight="1" x14ac:dyDescent="0.25">
      <c r="A30" s="1066"/>
      <c r="B30" s="1067"/>
      <c r="C30" s="1116"/>
      <c r="D30" s="1096"/>
      <c r="E30" s="1098"/>
      <c r="F30" s="1099"/>
      <c r="G30" s="1101"/>
      <c r="H30" s="1101"/>
      <c r="I30" s="1085"/>
      <c r="J30" s="1104"/>
      <c r="K30" s="466">
        <v>0.2</v>
      </c>
      <c r="L30" s="56" t="s">
        <v>23</v>
      </c>
      <c r="M30" s="18">
        <v>0</v>
      </c>
      <c r="N30" s="18">
        <v>0</v>
      </c>
      <c r="O30" s="18">
        <v>0</v>
      </c>
      <c r="P30" s="18">
        <v>0</v>
      </c>
      <c r="Q30" s="173">
        <f t="shared" si="3"/>
        <v>0</v>
      </c>
      <c r="R30" s="51">
        <f>+SUM(N30:N30)*K30</f>
        <v>0</v>
      </c>
      <c r="S30" s="51">
        <f t="shared" si="0"/>
        <v>0</v>
      </c>
      <c r="T30" s="51">
        <f t="shared" si="1"/>
        <v>0</v>
      </c>
      <c r="U30" s="52">
        <f t="shared" si="2"/>
        <v>0</v>
      </c>
      <c r="V30" s="577"/>
      <c r="W30" s="577"/>
      <c r="X30" s="577"/>
      <c r="Y30" s="577"/>
      <c r="Z30" s="1102"/>
      <c r="AA30" s="1102"/>
      <c r="AB30" s="1079"/>
    </row>
    <row r="31" spans="1:28" s="119" customFormat="1" ht="33.6" customHeight="1" x14ac:dyDescent="0.25">
      <c r="A31" s="1066"/>
      <c r="B31" s="1067"/>
      <c r="C31" s="1116"/>
      <c r="D31" s="1096"/>
      <c r="E31" s="1098"/>
      <c r="F31" s="1099"/>
      <c r="G31" s="1101"/>
      <c r="H31" s="1101"/>
      <c r="I31" s="1085"/>
      <c r="J31" s="1104" t="s">
        <v>543</v>
      </c>
      <c r="K31" s="485">
        <v>0.3</v>
      </c>
      <c r="L31" s="179" t="s">
        <v>22</v>
      </c>
      <c r="M31" s="181">
        <v>0.25</v>
      </c>
      <c r="N31" s="180">
        <v>0.5</v>
      </c>
      <c r="O31" s="180">
        <v>0.75</v>
      </c>
      <c r="P31" s="180">
        <v>1</v>
      </c>
      <c r="Q31" s="171">
        <f t="shared" si="3"/>
        <v>7.4999999999999997E-2</v>
      </c>
      <c r="R31" s="6">
        <f t="shared" si="4"/>
        <v>0.15</v>
      </c>
      <c r="S31" s="6">
        <f t="shared" si="0"/>
        <v>0.22499999999999998</v>
      </c>
      <c r="T31" s="6">
        <f t="shared" si="1"/>
        <v>0.3</v>
      </c>
      <c r="U31" s="45">
        <f t="shared" si="2"/>
        <v>0.3</v>
      </c>
      <c r="V31" s="577"/>
      <c r="W31" s="577"/>
      <c r="X31" s="577"/>
      <c r="Y31" s="577"/>
      <c r="Z31" s="1102"/>
      <c r="AA31" s="1102"/>
      <c r="AB31" s="1079"/>
    </row>
    <row r="32" spans="1:28" s="119" customFormat="1" ht="40.15" customHeight="1" x14ac:dyDescent="0.25">
      <c r="A32" s="1066"/>
      <c r="B32" s="1067"/>
      <c r="C32" s="1116"/>
      <c r="D32" s="1096"/>
      <c r="E32" s="1098"/>
      <c r="F32" s="1099"/>
      <c r="G32" s="1101"/>
      <c r="H32" s="1101"/>
      <c r="I32" s="1085"/>
      <c r="J32" s="1104"/>
      <c r="K32" s="466">
        <v>0.3</v>
      </c>
      <c r="L32" s="56" t="s">
        <v>23</v>
      </c>
      <c r="M32" s="18">
        <v>0</v>
      </c>
      <c r="N32" s="18">
        <v>0</v>
      </c>
      <c r="O32" s="18">
        <v>0</v>
      </c>
      <c r="P32" s="18">
        <v>0</v>
      </c>
      <c r="Q32" s="173">
        <f t="shared" si="3"/>
        <v>0</v>
      </c>
      <c r="R32" s="51">
        <f t="shared" si="4"/>
        <v>0</v>
      </c>
      <c r="S32" s="51">
        <f t="shared" si="0"/>
        <v>0</v>
      </c>
      <c r="T32" s="51">
        <f t="shared" si="1"/>
        <v>0</v>
      </c>
      <c r="U32" s="52">
        <f t="shared" si="2"/>
        <v>0</v>
      </c>
      <c r="V32" s="577"/>
      <c r="W32" s="577"/>
      <c r="X32" s="577"/>
      <c r="Y32" s="577"/>
      <c r="Z32" s="1102"/>
      <c r="AA32" s="1102"/>
      <c r="AB32" s="1079"/>
    </row>
    <row r="33" spans="1:28" s="119" customFormat="1" ht="42.6" customHeight="1" x14ac:dyDescent="0.25">
      <c r="A33" s="1066"/>
      <c r="B33" s="1067"/>
      <c r="C33" s="1116"/>
      <c r="D33" s="1111" t="s">
        <v>294</v>
      </c>
      <c r="E33" s="1106" t="s">
        <v>969</v>
      </c>
      <c r="F33" s="1089">
        <v>89</v>
      </c>
      <c r="G33" s="1107" t="s">
        <v>531</v>
      </c>
      <c r="H33" s="1107" t="s">
        <v>292</v>
      </c>
      <c r="I33" s="1109">
        <f>+MAX(V33:Y38)</f>
        <v>0</v>
      </c>
      <c r="J33" s="1104" t="s">
        <v>532</v>
      </c>
      <c r="K33" s="485">
        <v>0.5</v>
      </c>
      <c r="L33" s="179" t="s">
        <v>22</v>
      </c>
      <c r="M33" s="181">
        <v>0.25</v>
      </c>
      <c r="N33" s="181">
        <v>0.5</v>
      </c>
      <c r="O33" s="181">
        <v>0.75</v>
      </c>
      <c r="P33" s="181">
        <v>1</v>
      </c>
      <c r="Q33" s="171">
        <f t="shared" si="3"/>
        <v>0.125</v>
      </c>
      <c r="R33" s="46">
        <f>+SUM(N33:N33)*K33</f>
        <v>0.25</v>
      </c>
      <c r="S33" s="46">
        <f t="shared" si="0"/>
        <v>0.375</v>
      </c>
      <c r="T33" s="46">
        <f t="shared" si="1"/>
        <v>0.5</v>
      </c>
      <c r="U33" s="45">
        <f t="shared" si="2"/>
        <v>0.5</v>
      </c>
      <c r="V33" s="577">
        <v>0</v>
      </c>
      <c r="W33" s="577">
        <v>0</v>
      </c>
      <c r="X33" s="577">
        <v>0</v>
      </c>
      <c r="Y33" s="577">
        <v>0</v>
      </c>
      <c r="Z33" s="1074" t="s">
        <v>160</v>
      </c>
      <c r="AA33" s="1074" t="s">
        <v>1193</v>
      </c>
      <c r="AB33" s="1079"/>
    </row>
    <row r="34" spans="1:28" s="119" customFormat="1" ht="29.45" customHeight="1" x14ac:dyDescent="0.25">
      <c r="A34" s="1066"/>
      <c r="B34" s="1067"/>
      <c r="C34" s="1116"/>
      <c r="D34" s="1111"/>
      <c r="E34" s="1098"/>
      <c r="F34" s="1099"/>
      <c r="G34" s="1108"/>
      <c r="H34" s="1108"/>
      <c r="I34" s="1110"/>
      <c r="J34" s="1104"/>
      <c r="K34" s="466">
        <v>0.5</v>
      </c>
      <c r="L34" s="56" t="s">
        <v>23</v>
      </c>
      <c r="M34" s="18">
        <v>0</v>
      </c>
      <c r="N34" s="18">
        <v>0</v>
      </c>
      <c r="O34" s="18">
        <v>0</v>
      </c>
      <c r="P34" s="18">
        <v>0</v>
      </c>
      <c r="Q34" s="173">
        <f t="shared" si="3"/>
        <v>0</v>
      </c>
      <c r="R34" s="51">
        <f t="shared" si="4"/>
        <v>0</v>
      </c>
      <c r="S34" s="51">
        <f t="shared" si="0"/>
        <v>0</v>
      </c>
      <c r="T34" s="51">
        <f t="shared" si="1"/>
        <v>0</v>
      </c>
      <c r="U34" s="52">
        <f t="shared" si="2"/>
        <v>0</v>
      </c>
      <c r="V34" s="577"/>
      <c r="W34" s="577"/>
      <c r="X34" s="577"/>
      <c r="Y34" s="577"/>
      <c r="Z34" s="1074"/>
      <c r="AA34" s="1074"/>
      <c r="AB34" s="1079"/>
    </row>
    <row r="35" spans="1:28" s="119" customFormat="1" ht="36.6" customHeight="1" x14ac:dyDescent="0.25">
      <c r="A35" s="1066"/>
      <c r="B35" s="1067"/>
      <c r="C35" s="1116"/>
      <c r="D35" s="1111"/>
      <c r="E35" s="1098"/>
      <c r="F35" s="1099"/>
      <c r="G35" s="1108"/>
      <c r="H35" s="1108"/>
      <c r="I35" s="1110"/>
      <c r="J35" s="1104" t="s">
        <v>533</v>
      </c>
      <c r="K35" s="485">
        <v>0.2</v>
      </c>
      <c r="L35" s="179" t="s">
        <v>22</v>
      </c>
      <c r="M35" s="181">
        <v>0.25</v>
      </c>
      <c r="N35" s="181">
        <v>0.5</v>
      </c>
      <c r="O35" s="181">
        <v>0.75</v>
      </c>
      <c r="P35" s="181">
        <v>1</v>
      </c>
      <c r="Q35" s="171">
        <f t="shared" ref="Q35:Q72" si="5">+SUM(M35:M35)*K35</f>
        <v>0.05</v>
      </c>
      <c r="R35" s="6">
        <f t="shared" si="4"/>
        <v>0.1</v>
      </c>
      <c r="S35" s="6">
        <f t="shared" si="0"/>
        <v>0.15000000000000002</v>
      </c>
      <c r="T35" s="6">
        <f t="shared" si="1"/>
        <v>0.2</v>
      </c>
      <c r="U35" s="45">
        <f t="shared" si="2"/>
        <v>0.2</v>
      </c>
      <c r="V35" s="577"/>
      <c r="W35" s="577"/>
      <c r="X35" s="577"/>
      <c r="Y35" s="577"/>
      <c r="Z35" s="1074"/>
      <c r="AA35" s="1074"/>
      <c r="AB35" s="1079"/>
    </row>
    <row r="36" spans="1:28" s="119" customFormat="1" ht="25.15" customHeight="1" x14ac:dyDescent="0.25">
      <c r="A36" s="1066"/>
      <c r="B36" s="1067"/>
      <c r="C36" s="1116"/>
      <c r="D36" s="1111"/>
      <c r="E36" s="1098"/>
      <c r="F36" s="1099"/>
      <c r="G36" s="1108"/>
      <c r="H36" s="1108"/>
      <c r="I36" s="1110"/>
      <c r="J36" s="1104"/>
      <c r="K36" s="466">
        <v>0.2</v>
      </c>
      <c r="L36" s="56" t="s">
        <v>23</v>
      </c>
      <c r="M36" s="18">
        <v>0</v>
      </c>
      <c r="N36" s="18">
        <v>0</v>
      </c>
      <c r="O36" s="18">
        <v>0</v>
      </c>
      <c r="P36" s="18">
        <v>0</v>
      </c>
      <c r="Q36" s="18">
        <f t="shared" si="5"/>
        <v>0</v>
      </c>
      <c r="R36" s="18">
        <f t="shared" si="4"/>
        <v>0</v>
      </c>
      <c r="S36" s="18">
        <f t="shared" si="0"/>
        <v>0</v>
      </c>
      <c r="T36" s="18">
        <f t="shared" si="1"/>
        <v>0</v>
      </c>
      <c r="U36" s="52">
        <f t="shared" si="2"/>
        <v>0</v>
      </c>
      <c r="V36" s="577"/>
      <c r="W36" s="577"/>
      <c r="X36" s="577"/>
      <c r="Y36" s="577"/>
      <c r="Z36" s="1074"/>
      <c r="AA36" s="1074"/>
      <c r="AB36" s="1079"/>
    </row>
    <row r="37" spans="1:28" s="119" customFormat="1" ht="34.15" customHeight="1" x14ac:dyDescent="0.25">
      <c r="A37" s="1066"/>
      <c r="B37" s="1067"/>
      <c r="C37" s="1116"/>
      <c r="D37" s="1111"/>
      <c r="E37" s="1098"/>
      <c r="F37" s="1099"/>
      <c r="G37" s="1108"/>
      <c r="H37" s="1108"/>
      <c r="I37" s="1110"/>
      <c r="J37" s="1104" t="s">
        <v>534</v>
      </c>
      <c r="K37" s="485">
        <v>0.3</v>
      </c>
      <c r="L37" s="179" t="s">
        <v>22</v>
      </c>
      <c r="M37" s="181">
        <v>0.25</v>
      </c>
      <c r="N37" s="181">
        <v>0.5</v>
      </c>
      <c r="O37" s="181">
        <v>0.75</v>
      </c>
      <c r="P37" s="181">
        <v>1</v>
      </c>
      <c r="Q37" s="171">
        <f t="shared" si="5"/>
        <v>7.4999999999999997E-2</v>
      </c>
      <c r="R37" s="6">
        <f t="shared" si="4"/>
        <v>0.15</v>
      </c>
      <c r="S37" s="6">
        <f t="shared" si="0"/>
        <v>0.22499999999999998</v>
      </c>
      <c r="T37" s="6">
        <f t="shared" si="1"/>
        <v>0.3</v>
      </c>
      <c r="U37" s="45">
        <f t="shared" si="2"/>
        <v>0.3</v>
      </c>
      <c r="V37" s="577"/>
      <c r="W37" s="577"/>
      <c r="X37" s="577"/>
      <c r="Y37" s="577"/>
      <c r="Z37" s="1074"/>
      <c r="AA37" s="1074"/>
      <c r="AB37" s="1079"/>
    </row>
    <row r="38" spans="1:28" s="119" customFormat="1" ht="29.45" customHeight="1" x14ac:dyDescent="0.25">
      <c r="A38" s="1066"/>
      <c r="B38" s="1067"/>
      <c r="C38" s="1116"/>
      <c r="D38" s="1111"/>
      <c r="E38" s="1098"/>
      <c r="F38" s="1099"/>
      <c r="G38" s="1108"/>
      <c r="H38" s="1108"/>
      <c r="I38" s="1110"/>
      <c r="J38" s="1104"/>
      <c r="K38" s="466">
        <v>0.3</v>
      </c>
      <c r="L38" s="56" t="s">
        <v>23</v>
      </c>
      <c r="M38" s="18">
        <v>0</v>
      </c>
      <c r="N38" s="18">
        <v>0</v>
      </c>
      <c r="O38" s="18">
        <v>0</v>
      </c>
      <c r="P38" s="18">
        <v>0</v>
      </c>
      <c r="Q38" s="18">
        <f t="shared" si="5"/>
        <v>0</v>
      </c>
      <c r="R38" s="18">
        <f t="shared" si="4"/>
        <v>0</v>
      </c>
      <c r="S38" s="18">
        <f t="shared" si="0"/>
        <v>0</v>
      </c>
      <c r="T38" s="18">
        <f t="shared" si="1"/>
        <v>0</v>
      </c>
      <c r="U38" s="52">
        <f t="shared" si="2"/>
        <v>0</v>
      </c>
      <c r="V38" s="577"/>
      <c r="W38" s="577"/>
      <c r="X38" s="577"/>
      <c r="Y38" s="577"/>
      <c r="Z38" s="1074"/>
      <c r="AA38" s="1074"/>
      <c r="AB38" s="1079"/>
    </row>
    <row r="39" spans="1:28" s="119" customFormat="1" ht="41.45" customHeight="1" x14ac:dyDescent="0.25">
      <c r="A39" s="1066"/>
      <c r="B39" s="1067"/>
      <c r="C39" s="1116"/>
      <c r="D39" s="1105" t="s">
        <v>295</v>
      </c>
      <c r="E39" s="1106" t="s">
        <v>966</v>
      </c>
      <c r="F39" s="1089">
        <v>90</v>
      </c>
      <c r="G39" s="1107" t="s">
        <v>535</v>
      </c>
      <c r="H39" s="1107" t="s">
        <v>1154</v>
      </c>
      <c r="I39" s="1109">
        <f>+MAX(V39:Y44)</f>
        <v>0</v>
      </c>
      <c r="J39" s="1104" t="s">
        <v>536</v>
      </c>
      <c r="K39" s="485">
        <v>0.5</v>
      </c>
      <c r="L39" s="179" t="s">
        <v>22</v>
      </c>
      <c r="M39" s="181">
        <v>0.25</v>
      </c>
      <c r="N39" s="181">
        <v>0.5</v>
      </c>
      <c r="O39" s="181">
        <v>0.75</v>
      </c>
      <c r="P39" s="181">
        <v>1</v>
      </c>
      <c r="Q39" s="171">
        <f t="shared" si="5"/>
        <v>0.125</v>
      </c>
      <c r="R39" s="6">
        <f t="shared" si="4"/>
        <v>0.25</v>
      </c>
      <c r="S39" s="6">
        <f t="shared" si="0"/>
        <v>0.375</v>
      </c>
      <c r="T39" s="6">
        <f t="shared" si="1"/>
        <v>0.5</v>
      </c>
      <c r="U39" s="45">
        <f t="shared" si="2"/>
        <v>0.5</v>
      </c>
      <c r="V39" s="577">
        <v>0</v>
      </c>
      <c r="W39" s="577">
        <v>0</v>
      </c>
      <c r="X39" s="577">
        <v>0</v>
      </c>
      <c r="Y39" s="577">
        <v>0</v>
      </c>
      <c r="Z39" s="1074" t="s">
        <v>293</v>
      </c>
      <c r="AA39" s="1078" t="s">
        <v>1194</v>
      </c>
      <c r="AB39" s="1079"/>
    </row>
    <row r="40" spans="1:28" s="119" customFormat="1" ht="28.9" customHeight="1" x14ac:dyDescent="0.25">
      <c r="A40" s="1066"/>
      <c r="B40" s="1067"/>
      <c r="C40" s="1116"/>
      <c r="D40" s="1105"/>
      <c r="E40" s="1098"/>
      <c r="F40" s="1099"/>
      <c r="G40" s="1108"/>
      <c r="H40" s="1108"/>
      <c r="I40" s="1110"/>
      <c r="J40" s="1104"/>
      <c r="K40" s="466">
        <v>0.5</v>
      </c>
      <c r="L40" s="173" t="s">
        <v>23</v>
      </c>
      <c r="M40" s="173">
        <v>0</v>
      </c>
      <c r="N40" s="51">
        <v>0</v>
      </c>
      <c r="O40" s="51">
        <v>0</v>
      </c>
      <c r="P40" s="51">
        <v>0</v>
      </c>
      <c r="Q40" s="173">
        <f t="shared" si="5"/>
        <v>0</v>
      </c>
      <c r="R40" s="51">
        <f>+SUM(N40:N40)*K40</f>
        <v>0</v>
      </c>
      <c r="S40" s="51">
        <f t="shared" si="0"/>
        <v>0</v>
      </c>
      <c r="T40" s="51">
        <f t="shared" si="1"/>
        <v>0</v>
      </c>
      <c r="U40" s="52">
        <f t="shared" si="2"/>
        <v>0</v>
      </c>
      <c r="V40" s="577"/>
      <c r="W40" s="577"/>
      <c r="X40" s="577"/>
      <c r="Y40" s="577"/>
      <c r="Z40" s="1074"/>
      <c r="AA40" s="1079"/>
      <c r="AB40" s="1079"/>
    </row>
    <row r="41" spans="1:28" s="119" customFormat="1" ht="24" customHeight="1" x14ac:dyDescent="0.25">
      <c r="A41" s="1066"/>
      <c r="B41" s="1067"/>
      <c r="C41" s="1116"/>
      <c r="D41" s="1105"/>
      <c r="E41" s="1098"/>
      <c r="F41" s="1099"/>
      <c r="G41" s="1108"/>
      <c r="H41" s="1108"/>
      <c r="I41" s="1110"/>
      <c r="J41" s="1104" t="s">
        <v>537</v>
      </c>
      <c r="K41" s="485">
        <v>0.2</v>
      </c>
      <c r="L41" s="225" t="s">
        <v>22</v>
      </c>
      <c r="M41" s="181">
        <v>0.25</v>
      </c>
      <c r="N41" s="181">
        <v>0.5</v>
      </c>
      <c r="O41" s="181">
        <v>0.75</v>
      </c>
      <c r="P41" s="181">
        <v>1</v>
      </c>
      <c r="Q41" s="171">
        <f t="shared" si="5"/>
        <v>0.05</v>
      </c>
      <c r="R41" s="6">
        <f t="shared" si="4"/>
        <v>0.1</v>
      </c>
      <c r="S41" s="6">
        <f t="shared" si="0"/>
        <v>0.15000000000000002</v>
      </c>
      <c r="T41" s="6">
        <f t="shared" si="1"/>
        <v>0.2</v>
      </c>
      <c r="U41" s="45">
        <f t="shared" si="2"/>
        <v>0.2</v>
      </c>
      <c r="V41" s="577"/>
      <c r="W41" s="577"/>
      <c r="X41" s="577"/>
      <c r="Y41" s="577"/>
      <c r="Z41" s="1074"/>
      <c r="AA41" s="1079"/>
      <c r="AB41" s="1079"/>
    </row>
    <row r="42" spans="1:28" s="119" customFormat="1" ht="37.15" customHeight="1" x14ac:dyDescent="0.25">
      <c r="A42" s="1066"/>
      <c r="B42" s="1067"/>
      <c r="C42" s="1116"/>
      <c r="D42" s="1105"/>
      <c r="E42" s="1098"/>
      <c r="F42" s="1099"/>
      <c r="G42" s="1108"/>
      <c r="H42" s="1108"/>
      <c r="I42" s="1110"/>
      <c r="J42" s="1104"/>
      <c r="K42" s="466">
        <v>0.2</v>
      </c>
      <c r="L42" s="173" t="s">
        <v>23</v>
      </c>
      <c r="M42" s="173">
        <v>0</v>
      </c>
      <c r="N42" s="51">
        <v>0</v>
      </c>
      <c r="O42" s="51">
        <v>0</v>
      </c>
      <c r="P42" s="51">
        <v>0</v>
      </c>
      <c r="Q42" s="173">
        <f t="shared" si="5"/>
        <v>0</v>
      </c>
      <c r="R42" s="51">
        <f t="shared" si="4"/>
        <v>0</v>
      </c>
      <c r="S42" s="51">
        <f t="shared" si="0"/>
        <v>0</v>
      </c>
      <c r="T42" s="51">
        <f t="shared" si="1"/>
        <v>0</v>
      </c>
      <c r="U42" s="52">
        <f t="shared" si="2"/>
        <v>0</v>
      </c>
      <c r="V42" s="577"/>
      <c r="W42" s="577"/>
      <c r="X42" s="577"/>
      <c r="Y42" s="577"/>
      <c r="Z42" s="1074"/>
      <c r="AA42" s="1079"/>
      <c r="AB42" s="1079"/>
    </row>
    <row r="43" spans="1:28" s="119" customFormat="1" ht="58.15" customHeight="1" x14ac:dyDescent="0.25">
      <c r="A43" s="1066"/>
      <c r="B43" s="1067"/>
      <c r="C43" s="1116"/>
      <c r="D43" s="1105"/>
      <c r="E43" s="1098"/>
      <c r="F43" s="1099"/>
      <c r="G43" s="1108"/>
      <c r="H43" s="1108"/>
      <c r="I43" s="1110"/>
      <c r="J43" s="1104" t="s">
        <v>538</v>
      </c>
      <c r="K43" s="485">
        <v>0.3</v>
      </c>
      <c r="L43" s="225" t="s">
        <v>22</v>
      </c>
      <c r="M43" s="224">
        <v>0.25</v>
      </c>
      <c r="N43" s="17">
        <v>0.5</v>
      </c>
      <c r="O43" s="17">
        <v>0.75</v>
      </c>
      <c r="P43" s="17">
        <v>1</v>
      </c>
      <c r="Q43" s="182">
        <f>+SUM(M43:M43)*K43</f>
        <v>7.4999999999999997E-2</v>
      </c>
      <c r="R43" s="182">
        <f>+SUM(N43:N43)*K43</f>
        <v>0.15</v>
      </c>
      <c r="S43" s="182">
        <f>+SUM(O43:O43)*M43</f>
        <v>0.1875</v>
      </c>
      <c r="T43" s="183">
        <v>0.35</v>
      </c>
      <c r="U43" s="45">
        <f t="shared" si="2"/>
        <v>0.35</v>
      </c>
      <c r="V43" s="577"/>
      <c r="W43" s="577"/>
      <c r="X43" s="577"/>
      <c r="Y43" s="577"/>
      <c r="Z43" s="1074"/>
      <c r="AA43" s="1079"/>
      <c r="AB43" s="1079"/>
    </row>
    <row r="44" spans="1:28" s="119" customFormat="1" ht="29.45" customHeight="1" x14ac:dyDescent="0.25">
      <c r="A44" s="1066"/>
      <c r="B44" s="1067"/>
      <c r="C44" s="1116"/>
      <c r="D44" s="1105"/>
      <c r="E44" s="1098"/>
      <c r="F44" s="1099"/>
      <c r="G44" s="1108"/>
      <c r="H44" s="1108"/>
      <c r="I44" s="1110"/>
      <c r="J44" s="1104"/>
      <c r="K44" s="466">
        <v>0.3</v>
      </c>
      <c r="L44" s="173" t="s">
        <v>23</v>
      </c>
      <c r="M44" s="173">
        <v>0</v>
      </c>
      <c r="N44" s="51">
        <v>0</v>
      </c>
      <c r="O44" s="51">
        <v>0</v>
      </c>
      <c r="P44" s="51">
        <v>0</v>
      </c>
      <c r="Q44" s="173">
        <v>0</v>
      </c>
      <c r="R44" s="51">
        <v>0</v>
      </c>
      <c r="S44" s="51">
        <v>0</v>
      </c>
      <c r="T44" s="51">
        <v>0</v>
      </c>
      <c r="U44" s="52">
        <f t="shared" si="2"/>
        <v>0</v>
      </c>
      <c r="V44" s="577"/>
      <c r="W44" s="577"/>
      <c r="X44" s="577"/>
      <c r="Y44" s="577"/>
      <c r="Z44" s="1074"/>
      <c r="AA44" s="1079"/>
      <c r="AB44" s="1079"/>
    </row>
    <row r="45" spans="1:28" s="119" customFormat="1" ht="29.45" customHeight="1" x14ac:dyDescent="0.25">
      <c r="A45" s="1066"/>
      <c r="B45" s="1067"/>
      <c r="C45" s="1116"/>
      <c r="D45" s="1105" t="s">
        <v>296</v>
      </c>
      <c r="E45" s="1106" t="s">
        <v>968</v>
      </c>
      <c r="F45" s="1089">
        <v>91</v>
      </c>
      <c r="G45" s="1107" t="s">
        <v>539</v>
      </c>
      <c r="H45" s="1107" t="s">
        <v>292</v>
      </c>
      <c r="I45" s="1109">
        <f>+MAX(V45:Y50)</f>
        <v>0</v>
      </c>
      <c r="J45" s="1104" t="s">
        <v>540</v>
      </c>
      <c r="K45" s="485">
        <v>0.5</v>
      </c>
      <c r="L45" s="225" t="s">
        <v>22</v>
      </c>
      <c r="M45" s="181">
        <v>0.25</v>
      </c>
      <c r="N45" s="181">
        <v>0.5</v>
      </c>
      <c r="O45" s="181">
        <v>0.75</v>
      </c>
      <c r="P45" s="181">
        <v>1</v>
      </c>
      <c r="Q45" s="171">
        <f t="shared" si="5"/>
        <v>0.125</v>
      </c>
      <c r="R45" s="6">
        <f t="shared" si="4"/>
        <v>0.25</v>
      </c>
      <c r="S45" s="6">
        <f t="shared" si="0"/>
        <v>0.375</v>
      </c>
      <c r="T45" s="6">
        <f t="shared" si="1"/>
        <v>0.5</v>
      </c>
      <c r="U45" s="45">
        <f t="shared" si="2"/>
        <v>0.5</v>
      </c>
      <c r="V45" s="1112">
        <f>+Q46+Q48+Q50</f>
        <v>0</v>
      </c>
      <c r="W45" s="1112">
        <f>+R46+R48+R50</f>
        <v>0</v>
      </c>
      <c r="X45" s="1112">
        <f>+S46+S48+S50</f>
        <v>0</v>
      </c>
      <c r="Y45" s="1112">
        <f>+T46+T48+T50</f>
        <v>0</v>
      </c>
      <c r="Z45" s="1074" t="s">
        <v>160</v>
      </c>
      <c r="AA45" s="1074" t="s">
        <v>1193</v>
      </c>
      <c r="AB45" s="1079"/>
    </row>
    <row r="46" spans="1:28" s="119" customFormat="1" ht="40.15" customHeight="1" x14ac:dyDescent="0.25">
      <c r="A46" s="1066"/>
      <c r="B46" s="1067"/>
      <c r="C46" s="1116"/>
      <c r="D46" s="1105"/>
      <c r="E46" s="1098"/>
      <c r="F46" s="1099"/>
      <c r="G46" s="1108"/>
      <c r="H46" s="1108"/>
      <c r="I46" s="1110"/>
      <c r="J46" s="1104"/>
      <c r="K46" s="466">
        <v>0.5</v>
      </c>
      <c r="L46" s="173" t="s">
        <v>23</v>
      </c>
      <c r="M46" s="173">
        <v>0</v>
      </c>
      <c r="N46" s="51">
        <v>0</v>
      </c>
      <c r="O46" s="51">
        <v>0</v>
      </c>
      <c r="P46" s="51">
        <v>0</v>
      </c>
      <c r="Q46" s="173">
        <f t="shared" si="5"/>
        <v>0</v>
      </c>
      <c r="R46" s="51">
        <f t="shared" si="4"/>
        <v>0</v>
      </c>
      <c r="S46" s="51">
        <f t="shared" si="0"/>
        <v>0</v>
      </c>
      <c r="T46" s="51">
        <f t="shared" si="1"/>
        <v>0</v>
      </c>
      <c r="U46" s="52">
        <f t="shared" si="2"/>
        <v>0</v>
      </c>
      <c r="V46" s="1112"/>
      <c r="W46" s="1112"/>
      <c r="X46" s="1112"/>
      <c r="Y46" s="1112"/>
      <c r="Z46" s="1074"/>
      <c r="AA46" s="1074"/>
      <c r="AB46" s="1079"/>
    </row>
    <row r="47" spans="1:28" s="119" customFormat="1" ht="26.45" customHeight="1" x14ac:dyDescent="0.25">
      <c r="A47" s="1066"/>
      <c r="B47" s="1067"/>
      <c r="C47" s="1116"/>
      <c r="D47" s="1105"/>
      <c r="E47" s="1098"/>
      <c r="F47" s="1099"/>
      <c r="G47" s="1108"/>
      <c r="H47" s="1108"/>
      <c r="I47" s="1110"/>
      <c r="J47" s="1104" t="s">
        <v>541</v>
      </c>
      <c r="K47" s="485">
        <v>0.2</v>
      </c>
      <c r="L47" s="225" t="s">
        <v>22</v>
      </c>
      <c r="M47" s="181">
        <v>0.25</v>
      </c>
      <c r="N47" s="181">
        <v>0.5</v>
      </c>
      <c r="O47" s="181">
        <v>0.75</v>
      </c>
      <c r="P47" s="181">
        <v>1</v>
      </c>
      <c r="Q47" s="171">
        <f t="shared" si="5"/>
        <v>0.05</v>
      </c>
      <c r="R47" s="6">
        <f t="shared" si="4"/>
        <v>0.1</v>
      </c>
      <c r="S47" s="6">
        <f t="shared" si="0"/>
        <v>0.15000000000000002</v>
      </c>
      <c r="T47" s="6">
        <f t="shared" si="1"/>
        <v>0.2</v>
      </c>
      <c r="U47" s="45">
        <f t="shared" si="2"/>
        <v>0.2</v>
      </c>
      <c r="V47" s="1112"/>
      <c r="W47" s="1112"/>
      <c r="X47" s="1112"/>
      <c r="Y47" s="1112"/>
      <c r="Z47" s="1074"/>
      <c r="AA47" s="1074"/>
      <c r="AB47" s="1079"/>
    </row>
    <row r="48" spans="1:28" s="119" customFormat="1" ht="37.15" customHeight="1" x14ac:dyDescent="0.25">
      <c r="A48" s="1066"/>
      <c r="B48" s="1067"/>
      <c r="C48" s="1116"/>
      <c r="D48" s="1105"/>
      <c r="E48" s="1098"/>
      <c r="F48" s="1099"/>
      <c r="G48" s="1108"/>
      <c r="H48" s="1108"/>
      <c r="I48" s="1110"/>
      <c r="J48" s="1104"/>
      <c r="K48" s="466">
        <v>0.2</v>
      </c>
      <c r="L48" s="173" t="s">
        <v>23</v>
      </c>
      <c r="M48" s="173">
        <v>0</v>
      </c>
      <c r="N48" s="51">
        <v>0</v>
      </c>
      <c r="O48" s="51">
        <v>0</v>
      </c>
      <c r="P48" s="51">
        <v>0</v>
      </c>
      <c r="Q48" s="173">
        <f t="shared" si="5"/>
        <v>0</v>
      </c>
      <c r="R48" s="51">
        <f>+SUM(N48:N48)*K48</f>
        <v>0</v>
      </c>
      <c r="S48" s="51">
        <f t="shared" si="0"/>
        <v>0</v>
      </c>
      <c r="T48" s="51">
        <f t="shared" si="1"/>
        <v>0</v>
      </c>
      <c r="U48" s="52">
        <f t="shared" si="2"/>
        <v>0</v>
      </c>
      <c r="V48" s="1112"/>
      <c r="W48" s="1112"/>
      <c r="X48" s="1112"/>
      <c r="Y48" s="1112"/>
      <c r="Z48" s="1074"/>
      <c r="AA48" s="1074"/>
      <c r="AB48" s="1079"/>
    </row>
    <row r="49" spans="1:28" s="119" customFormat="1" ht="33.6" customHeight="1" x14ac:dyDescent="0.25">
      <c r="A49" s="1066"/>
      <c r="B49" s="1067"/>
      <c r="C49" s="1116"/>
      <c r="D49" s="1105"/>
      <c r="E49" s="1098"/>
      <c r="F49" s="1099"/>
      <c r="G49" s="1108"/>
      <c r="H49" s="1108"/>
      <c r="I49" s="1110"/>
      <c r="J49" s="1104" t="s">
        <v>542</v>
      </c>
      <c r="K49" s="485">
        <v>0.3</v>
      </c>
      <c r="L49" s="225" t="s">
        <v>22</v>
      </c>
      <c r="M49" s="181">
        <v>0.25</v>
      </c>
      <c r="N49" s="181">
        <v>0.5</v>
      </c>
      <c r="O49" s="181">
        <v>0.75</v>
      </c>
      <c r="P49" s="181">
        <v>1</v>
      </c>
      <c r="Q49" s="171">
        <f t="shared" si="5"/>
        <v>7.4999999999999997E-2</v>
      </c>
      <c r="R49" s="6">
        <f t="shared" si="4"/>
        <v>0.15</v>
      </c>
      <c r="S49" s="6">
        <f t="shared" si="0"/>
        <v>0.22499999999999998</v>
      </c>
      <c r="T49" s="6">
        <f t="shared" si="1"/>
        <v>0.3</v>
      </c>
      <c r="U49" s="45">
        <f t="shared" si="2"/>
        <v>0.3</v>
      </c>
      <c r="V49" s="1112"/>
      <c r="W49" s="1112"/>
      <c r="X49" s="1112"/>
      <c r="Y49" s="1112"/>
      <c r="Z49" s="1074"/>
      <c r="AA49" s="1074"/>
      <c r="AB49" s="1079"/>
    </row>
    <row r="50" spans="1:28" s="119" customFormat="1" ht="27.6" customHeight="1" x14ac:dyDescent="0.25">
      <c r="A50" s="1066"/>
      <c r="B50" s="1067"/>
      <c r="C50" s="1116"/>
      <c r="D50" s="1105"/>
      <c r="E50" s="1113"/>
      <c r="F50" s="1073"/>
      <c r="G50" s="1114"/>
      <c r="H50" s="1114"/>
      <c r="I50" s="1115"/>
      <c r="J50" s="1104"/>
      <c r="K50" s="466">
        <v>0.3</v>
      </c>
      <c r="L50" s="173" t="s">
        <v>23</v>
      </c>
      <c r="M50" s="173">
        <v>0</v>
      </c>
      <c r="N50" s="51">
        <v>0</v>
      </c>
      <c r="O50" s="51">
        <v>0</v>
      </c>
      <c r="P50" s="51">
        <v>0</v>
      </c>
      <c r="Q50" s="173">
        <f t="shared" si="5"/>
        <v>0</v>
      </c>
      <c r="R50" s="51">
        <f t="shared" si="4"/>
        <v>0</v>
      </c>
      <c r="S50" s="51">
        <f t="shared" si="0"/>
        <v>0</v>
      </c>
      <c r="T50" s="51">
        <f t="shared" si="1"/>
        <v>0</v>
      </c>
      <c r="U50" s="52">
        <f t="shared" si="2"/>
        <v>0</v>
      </c>
      <c r="V50" s="1112"/>
      <c r="W50" s="1112"/>
      <c r="X50" s="1112"/>
      <c r="Y50" s="1112"/>
      <c r="Z50" s="1074"/>
      <c r="AA50" s="1074"/>
      <c r="AB50" s="1079"/>
    </row>
    <row r="51" spans="1:28" s="119" customFormat="1" ht="41.45" customHeight="1" x14ac:dyDescent="0.25">
      <c r="A51" s="1066"/>
      <c r="B51" s="1067"/>
      <c r="C51" s="1068" t="s">
        <v>297</v>
      </c>
      <c r="D51" s="1069" t="s">
        <v>298</v>
      </c>
      <c r="E51" s="1106" t="s">
        <v>724</v>
      </c>
      <c r="F51" s="1089">
        <v>92</v>
      </c>
      <c r="G51" s="1093" t="s">
        <v>299</v>
      </c>
      <c r="H51" s="1093" t="s">
        <v>300</v>
      </c>
      <c r="I51" s="1085">
        <f>+MAX(V51:Y54)</f>
        <v>0</v>
      </c>
      <c r="J51" s="1086" t="s">
        <v>301</v>
      </c>
      <c r="K51" s="485">
        <v>0.5</v>
      </c>
      <c r="L51" s="179" t="s">
        <v>22</v>
      </c>
      <c r="M51" s="180">
        <v>0.25</v>
      </c>
      <c r="N51" s="180">
        <v>0.5</v>
      </c>
      <c r="O51" s="180">
        <v>0.75</v>
      </c>
      <c r="P51" s="180">
        <v>1</v>
      </c>
      <c r="Q51" s="171">
        <f t="shared" si="5"/>
        <v>0.125</v>
      </c>
      <c r="R51" s="6">
        <f t="shared" si="4"/>
        <v>0.25</v>
      </c>
      <c r="S51" s="6">
        <f t="shared" si="0"/>
        <v>0.375</v>
      </c>
      <c r="T51" s="6">
        <f t="shared" si="1"/>
        <v>0.5</v>
      </c>
      <c r="U51" s="45">
        <f t="shared" si="2"/>
        <v>0.5</v>
      </c>
      <c r="V51" s="1117">
        <f>+Q52+Q54</f>
        <v>0</v>
      </c>
      <c r="W51" s="1117">
        <f>+R52+R54</f>
        <v>0</v>
      </c>
      <c r="X51" s="1117">
        <f>+S52+S54</f>
        <v>0</v>
      </c>
      <c r="Y51" s="1117">
        <f>+T52+T54</f>
        <v>0</v>
      </c>
      <c r="Z51" s="1074" t="s">
        <v>302</v>
      </c>
      <c r="AA51" s="1119" t="s">
        <v>327</v>
      </c>
      <c r="AB51" s="1079"/>
    </row>
    <row r="52" spans="1:28" s="119" customFormat="1" ht="36" customHeight="1" x14ac:dyDescent="0.25">
      <c r="A52" s="1066"/>
      <c r="B52" s="1067"/>
      <c r="C52" s="1068"/>
      <c r="D52" s="1069"/>
      <c r="E52" s="1098"/>
      <c r="F52" s="1099"/>
      <c r="G52" s="1093"/>
      <c r="H52" s="1093"/>
      <c r="I52" s="1085"/>
      <c r="J52" s="1086"/>
      <c r="K52" s="466">
        <v>0.5</v>
      </c>
      <c r="L52" s="56" t="s">
        <v>23</v>
      </c>
      <c r="M52" s="18">
        <v>0</v>
      </c>
      <c r="N52" s="18">
        <v>0</v>
      </c>
      <c r="O52" s="18">
        <v>0</v>
      </c>
      <c r="P52" s="18">
        <v>0</v>
      </c>
      <c r="Q52" s="173">
        <f t="shared" si="5"/>
        <v>0</v>
      </c>
      <c r="R52" s="51">
        <f t="shared" si="4"/>
        <v>0</v>
      </c>
      <c r="S52" s="51">
        <f t="shared" si="0"/>
        <v>0</v>
      </c>
      <c r="T52" s="51">
        <f t="shared" si="1"/>
        <v>0</v>
      </c>
      <c r="U52" s="52">
        <f t="shared" si="2"/>
        <v>0</v>
      </c>
      <c r="V52" s="1112"/>
      <c r="W52" s="1112"/>
      <c r="X52" s="1112"/>
      <c r="Y52" s="1112"/>
      <c r="Z52" s="1074"/>
      <c r="AA52" s="1120"/>
      <c r="AB52" s="1079"/>
    </row>
    <row r="53" spans="1:28" s="119" customFormat="1" ht="38.450000000000003" customHeight="1" x14ac:dyDescent="0.25">
      <c r="A53" s="1066"/>
      <c r="B53" s="1067"/>
      <c r="C53" s="1068"/>
      <c r="D53" s="1069"/>
      <c r="E53" s="1098"/>
      <c r="F53" s="1099"/>
      <c r="G53" s="1093"/>
      <c r="H53" s="1093"/>
      <c r="I53" s="1085"/>
      <c r="J53" s="1086" t="s">
        <v>303</v>
      </c>
      <c r="K53" s="485">
        <v>0.5</v>
      </c>
      <c r="L53" s="179" t="s">
        <v>22</v>
      </c>
      <c r="M53" s="180">
        <v>0.25</v>
      </c>
      <c r="N53" s="180">
        <v>0.5</v>
      </c>
      <c r="O53" s="180">
        <v>0.75</v>
      </c>
      <c r="P53" s="180">
        <v>1</v>
      </c>
      <c r="Q53" s="171">
        <f t="shared" si="5"/>
        <v>0.125</v>
      </c>
      <c r="R53" s="6">
        <f t="shared" si="4"/>
        <v>0.25</v>
      </c>
      <c r="S53" s="6">
        <f t="shared" si="0"/>
        <v>0.375</v>
      </c>
      <c r="T53" s="6">
        <f t="shared" si="1"/>
        <v>0.5</v>
      </c>
      <c r="U53" s="45">
        <f t="shared" si="2"/>
        <v>0.5</v>
      </c>
      <c r="V53" s="1112"/>
      <c r="W53" s="1112"/>
      <c r="X53" s="1112"/>
      <c r="Y53" s="1112"/>
      <c r="Z53" s="1074"/>
      <c r="AA53" s="1120"/>
      <c r="AB53" s="1079"/>
    </row>
    <row r="54" spans="1:28" s="119" customFormat="1" ht="36.6" customHeight="1" x14ac:dyDescent="0.25">
      <c r="A54" s="1066"/>
      <c r="B54" s="1067"/>
      <c r="C54" s="1068"/>
      <c r="D54" s="1069"/>
      <c r="E54" s="1098"/>
      <c r="F54" s="1099"/>
      <c r="G54" s="1093"/>
      <c r="H54" s="1093"/>
      <c r="I54" s="1085"/>
      <c r="J54" s="1086"/>
      <c r="K54" s="466">
        <v>0.5</v>
      </c>
      <c r="L54" s="56" t="s">
        <v>23</v>
      </c>
      <c r="M54" s="18">
        <v>0</v>
      </c>
      <c r="N54" s="18">
        <v>0</v>
      </c>
      <c r="O54" s="18">
        <v>0</v>
      </c>
      <c r="P54" s="18">
        <v>0</v>
      </c>
      <c r="Q54" s="173">
        <f t="shared" si="5"/>
        <v>0</v>
      </c>
      <c r="R54" s="51">
        <f t="shared" si="4"/>
        <v>0</v>
      </c>
      <c r="S54" s="51">
        <f t="shared" si="0"/>
        <v>0</v>
      </c>
      <c r="T54" s="51">
        <f t="shared" si="1"/>
        <v>0</v>
      </c>
      <c r="U54" s="52">
        <f t="shared" si="2"/>
        <v>0</v>
      </c>
      <c r="V54" s="1118"/>
      <c r="W54" s="1118"/>
      <c r="X54" s="1118"/>
      <c r="Y54" s="1118"/>
      <c r="Z54" s="1074"/>
      <c r="AA54" s="1120"/>
      <c r="AB54" s="1079"/>
    </row>
    <row r="55" spans="1:28" s="119" customFormat="1" ht="43.9" customHeight="1" x14ac:dyDescent="0.25">
      <c r="A55" s="1066"/>
      <c r="B55" s="1067"/>
      <c r="C55" s="1068"/>
      <c r="D55" s="1069" t="s">
        <v>304</v>
      </c>
      <c r="E55" s="1106" t="s">
        <v>725</v>
      </c>
      <c r="F55" s="1089">
        <v>93</v>
      </c>
      <c r="G55" s="1093" t="s">
        <v>305</v>
      </c>
      <c r="H55" s="1093" t="s">
        <v>306</v>
      </c>
      <c r="I55" s="1085">
        <f>+MAX(V55:Y58)</f>
        <v>0</v>
      </c>
      <c r="J55" s="1086" t="s">
        <v>726</v>
      </c>
      <c r="K55" s="485">
        <v>0.5</v>
      </c>
      <c r="L55" s="179" t="s">
        <v>22</v>
      </c>
      <c r="M55" s="180">
        <v>0.25</v>
      </c>
      <c r="N55" s="180">
        <v>0.5</v>
      </c>
      <c r="O55" s="180">
        <v>0.7</v>
      </c>
      <c r="P55" s="180">
        <v>1</v>
      </c>
      <c r="Q55" s="171">
        <f t="shared" si="5"/>
        <v>0.125</v>
      </c>
      <c r="R55" s="6">
        <f>+SUM(N55:N55)*K55</f>
        <v>0.25</v>
      </c>
      <c r="S55" s="6">
        <f t="shared" si="0"/>
        <v>0.35</v>
      </c>
      <c r="T55" s="6">
        <f t="shared" si="1"/>
        <v>0.5</v>
      </c>
      <c r="U55" s="45">
        <f t="shared" si="2"/>
        <v>0.5</v>
      </c>
      <c r="V55" s="1121">
        <f>+Q56+Q58</f>
        <v>0</v>
      </c>
      <c r="W55" s="1121">
        <f>+R56+R58</f>
        <v>0</v>
      </c>
      <c r="X55" s="1121">
        <f>+S56+S58</f>
        <v>0</v>
      </c>
      <c r="Y55" s="1121">
        <f>+T56+T58</f>
        <v>0</v>
      </c>
      <c r="Z55" s="1074"/>
      <c r="AA55" s="1120"/>
      <c r="AB55" s="1079"/>
    </row>
    <row r="56" spans="1:28" s="119" customFormat="1" ht="60.75" customHeight="1" x14ac:dyDescent="0.25">
      <c r="A56" s="1066"/>
      <c r="B56" s="1067"/>
      <c r="C56" s="1068"/>
      <c r="D56" s="1069"/>
      <c r="E56" s="1098"/>
      <c r="F56" s="1099"/>
      <c r="G56" s="1093"/>
      <c r="H56" s="1093"/>
      <c r="I56" s="1085"/>
      <c r="J56" s="1086"/>
      <c r="K56" s="466">
        <v>0.5</v>
      </c>
      <c r="L56" s="56" t="s">
        <v>23</v>
      </c>
      <c r="M56" s="18">
        <v>0</v>
      </c>
      <c r="N56" s="18">
        <v>0</v>
      </c>
      <c r="O56" s="18">
        <v>0</v>
      </c>
      <c r="P56" s="18">
        <v>0</v>
      </c>
      <c r="Q56" s="173">
        <f t="shared" si="5"/>
        <v>0</v>
      </c>
      <c r="R56" s="51">
        <f>+SUM(N56:N56)*K56</f>
        <v>0</v>
      </c>
      <c r="S56" s="51">
        <f t="shared" si="0"/>
        <v>0</v>
      </c>
      <c r="T56" s="51">
        <f t="shared" si="1"/>
        <v>0</v>
      </c>
      <c r="U56" s="52">
        <f t="shared" si="2"/>
        <v>0</v>
      </c>
      <c r="V56" s="1121"/>
      <c r="W56" s="1121"/>
      <c r="X56" s="1121"/>
      <c r="Y56" s="1121"/>
      <c r="Z56" s="1074"/>
      <c r="AA56" s="1120"/>
      <c r="AB56" s="1079"/>
    </row>
    <row r="57" spans="1:28" s="119" customFormat="1" ht="32.25" customHeight="1" x14ac:dyDescent="0.25">
      <c r="A57" s="1066"/>
      <c r="B57" s="1067"/>
      <c r="C57" s="1068"/>
      <c r="D57" s="1069"/>
      <c r="E57" s="1098"/>
      <c r="F57" s="1099"/>
      <c r="G57" s="1093"/>
      <c r="H57" s="1093"/>
      <c r="I57" s="1085"/>
      <c r="J57" s="1086" t="s">
        <v>727</v>
      </c>
      <c r="K57" s="485">
        <v>0.5</v>
      </c>
      <c r="L57" s="179" t="s">
        <v>22</v>
      </c>
      <c r="M57" s="180">
        <v>0.25</v>
      </c>
      <c r="N57" s="180">
        <v>0.5</v>
      </c>
      <c r="O57" s="180">
        <v>0.7</v>
      </c>
      <c r="P57" s="180">
        <v>1</v>
      </c>
      <c r="Q57" s="171">
        <f t="shared" si="5"/>
        <v>0.125</v>
      </c>
      <c r="R57" s="6">
        <f t="shared" si="4"/>
        <v>0.25</v>
      </c>
      <c r="S57" s="6">
        <f t="shared" si="0"/>
        <v>0.35</v>
      </c>
      <c r="T57" s="6">
        <f t="shared" si="1"/>
        <v>0.5</v>
      </c>
      <c r="U57" s="45">
        <f t="shared" si="2"/>
        <v>0.5</v>
      </c>
      <c r="V57" s="1121"/>
      <c r="W57" s="1121"/>
      <c r="X57" s="1121"/>
      <c r="Y57" s="1121"/>
      <c r="Z57" s="1074"/>
      <c r="AA57" s="1120"/>
      <c r="AB57" s="1079"/>
    </row>
    <row r="58" spans="1:28" s="119" customFormat="1" ht="45" customHeight="1" x14ac:dyDescent="0.25">
      <c r="A58" s="1066"/>
      <c r="B58" s="1067"/>
      <c r="C58" s="1068"/>
      <c r="D58" s="1069"/>
      <c r="E58" s="1098"/>
      <c r="F58" s="1099"/>
      <c r="G58" s="1093"/>
      <c r="H58" s="1093"/>
      <c r="I58" s="1085"/>
      <c r="J58" s="1086"/>
      <c r="K58" s="466">
        <v>0.5</v>
      </c>
      <c r="L58" s="56" t="s">
        <v>23</v>
      </c>
      <c r="M58" s="18">
        <v>0</v>
      </c>
      <c r="N58" s="18">
        <v>0</v>
      </c>
      <c r="O58" s="18">
        <v>0</v>
      </c>
      <c r="P58" s="18">
        <v>0</v>
      </c>
      <c r="Q58" s="173">
        <f t="shared" si="5"/>
        <v>0</v>
      </c>
      <c r="R58" s="51">
        <f t="shared" si="4"/>
        <v>0</v>
      </c>
      <c r="S58" s="51">
        <f t="shared" si="0"/>
        <v>0</v>
      </c>
      <c r="T58" s="51">
        <f t="shared" si="1"/>
        <v>0</v>
      </c>
      <c r="U58" s="52">
        <f t="shared" si="2"/>
        <v>0</v>
      </c>
      <c r="V58" s="1121"/>
      <c r="W58" s="1121"/>
      <c r="X58" s="1121"/>
      <c r="Y58" s="1121"/>
      <c r="Z58" s="1074"/>
      <c r="AA58" s="1120"/>
      <c r="AB58" s="1079"/>
    </row>
    <row r="59" spans="1:28" s="119" customFormat="1" ht="37.9" customHeight="1" x14ac:dyDescent="0.25">
      <c r="A59" s="1066"/>
      <c r="B59" s="1067"/>
      <c r="C59" s="1068" t="s">
        <v>307</v>
      </c>
      <c r="D59" s="1093" t="s">
        <v>308</v>
      </c>
      <c r="E59" s="1106" t="s">
        <v>1155</v>
      </c>
      <c r="F59" s="1123">
        <v>94</v>
      </c>
      <c r="G59" s="1093" t="s">
        <v>309</v>
      </c>
      <c r="H59" s="1093" t="s">
        <v>310</v>
      </c>
      <c r="I59" s="1085">
        <f>+MAX(V59:Y62)</f>
        <v>0</v>
      </c>
      <c r="J59" s="1086" t="s">
        <v>728</v>
      </c>
      <c r="K59" s="485">
        <v>0.6</v>
      </c>
      <c r="L59" s="184" t="s">
        <v>22</v>
      </c>
      <c r="M59" s="185">
        <v>0.25</v>
      </c>
      <c r="N59" s="186">
        <v>0.5</v>
      </c>
      <c r="O59" s="186">
        <v>0.75</v>
      </c>
      <c r="P59" s="180">
        <v>1</v>
      </c>
      <c r="Q59" s="171">
        <f t="shared" si="5"/>
        <v>0.15</v>
      </c>
      <c r="R59" s="6">
        <f t="shared" si="4"/>
        <v>0.3</v>
      </c>
      <c r="S59" s="6">
        <f t="shared" si="0"/>
        <v>0.44999999999999996</v>
      </c>
      <c r="T59" s="6">
        <f t="shared" si="1"/>
        <v>0.6</v>
      </c>
      <c r="U59" s="45">
        <f t="shared" si="2"/>
        <v>0.6</v>
      </c>
      <c r="V59" s="1121">
        <f>+Q60+Q62</f>
        <v>0</v>
      </c>
      <c r="W59" s="1121">
        <f>+R60+R62</f>
        <v>0</v>
      </c>
      <c r="X59" s="1121">
        <f>+S60+S62</f>
        <v>0</v>
      </c>
      <c r="Y59" s="1121">
        <f>+T60+T62</f>
        <v>0</v>
      </c>
      <c r="Z59" s="1074"/>
      <c r="AA59" s="1129" t="s">
        <v>107</v>
      </c>
      <c r="AB59" s="1079"/>
    </row>
    <row r="60" spans="1:28" s="119" customFormat="1" ht="34.15" customHeight="1" x14ac:dyDescent="0.25">
      <c r="A60" s="1066"/>
      <c r="B60" s="1067"/>
      <c r="C60" s="1068"/>
      <c r="D60" s="1093"/>
      <c r="E60" s="1098"/>
      <c r="F60" s="1124"/>
      <c r="G60" s="1093"/>
      <c r="H60" s="1093"/>
      <c r="I60" s="1085"/>
      <c r="J60" s="1086"/>
      <c r="K60" s="466">
        <v>0.6</v>
      </c>
      <c r="L60" s="56" t="s">
        <v>23</v>
      </c>
      <c r="M60" s="18">
        <v>0</v>
      </c>
      <c r="N60" s="18">
        <v>0</v>
      </c>
      <c r="O60" s="18">
        <v>0</v>
      </c>
      <c r="P60" s="18">
        <v>0</v>
      </c>
      <c r="Q60" s="173">
        <f t="shared" si="5"/>
        <v>0</v>
      </c>
      <c r="R60" s="51">
        <f t="shared" si="4"/>
        <v>0</v>
      </c>
      <c r="S60" s="51">
        <f t="shared" si="0"/>
        <v>0</v>
      </c>
      <c r="T60" s="51">
        <f t="shared" si="1"/>
        <v>0</v>
      </c>
      <c r="U60" s="52">
        <f t="shared" si="2"/>
        <v>0</v>
      </c>
      <c r="V60" s="1121"/>
      <c r="W60" s="1121"/>
      <c r="X60" s="1121"/>
      <c r="Y60" s="1121"/>
      <c r="Z60" s="1074"/>
      <c r="AA60" s="1129"/>
      <c r="AB60" s="1079"/>
    </row>
    <row r="61" spans="1:28" s="119" customFormat="1" ht="45" customHeight="1" x14ac:dyDescent="0.25">
      <c r="A61" s="1066"/>
      <c r="B61" s="1067"/>
      <c r="C61" s="1068"/>
      <c r="D61" s="1093"/>
      <c r="E61" s="1098"/>
      <c r="F61" s="1124"/>
      <c r="G61" s="1093"/>
      <c r="H61" s="1093"/>
      <c r="I61" s="1085"/>
      <c r="J61" s="1086" t="s">
        <v>311</v>
      </c>
      <c r="K61" s="485">
        <v>0.4</v>
      </c>
      <c r="L61" s="184" t="s">
        <v>22</v>
      </c>
      <c r="M61" s="185">
        <v>0.25</v>
      </c>
      <c r="N61" s="186">
        <v>0.5</v>
      </c>
      <c r="O61" s="186">
        <v>0.75</v>
      </c>
      <c r="P61" s="180">
        <v>1</v>
      </c>
      <c r="Q61" s="171">
        <f t="shared" si="5"/>
        <v>0.1</v>
      </c>
      <c r="R61" s="6">
        <f t="shared" si="4"/>
        <v>0.2</v>
      </c>
      <c r="S61" s="6">
        <f t="shared" si="0"/>
        <v>0.30000000000000004</v>
      </c>
      <c r="T61" s="6">
        <f t="shared" si="1"/>
        <v>0.4</v>
      </c>
      <c r="U61" s="45">
        <f t="shared" si="2"/>
        <v>0.4</v>
      </c>
      <c r="V61" s="1121"/>
      <c r="W61" s="1121"/>
      <c r="X61" s="1121"/>
      <c r="Y61" s="1121"/>
      <c r="Z61" s="1074"/>
      <c r="AA61" s="1129"/>
      <c r="AB61" s="1079"/>
    </row>
    <row r="62" spans="1:28" s="119" customFormat="1" ht="43.15" customHeight="1" x14ac:dyDescent="0.25">
      <c r="A62" s="1066"/>
      <c r="B62" s="1067"/>
      <c r="C62" s="1068"/>
      <c r="D62" s="1093"/>
      <c r="E62" s="1113"/>
      <c r="F62" s="1126"/>
      <c r="G62" s="1093"/>
      <c r="H62" s="1093"/>
      <c r="I62" s="1085"/>
      <c r="J62" s="1086"/>
      <c r="K62" s="466">
        <v>0.4</v>
      </c>
      <c r="L62" s="56" t="s">
        <v>23</v>
      </c>
      <c r="M62" s="18">
        <v>0</v>
      </c>
      <c r="N62" s="18">
        <v>0</v>
      </c>
      <c r="O62" s="18">
        <v>0</v>
      </c>
      <c r="P62" s="18">
        <v>0</v>
      </c>
      <c r="Q62" s="173">
        <f t="shared" si="5"/>
        <v>0</v>
      </c>
      <c r="R62" s="51">
        <f t="shared" si="4"/>
        <v>0</v>
      </c>
      <c r="S62" s="51">
        <f t="shared" ref="S62:S76" si="6">+SUM(O62:O62)*K62</f>
        <v>0</v>
      </c>
      <c r="T62" s="51">
        <f t="shared" si="1"/>
        <v>0</v>
      </c>
      <c r="U62" s="52">
        <f t="shared" si="2"/>
        <v>0</v>
      </c>
      <c r="V62" s="1121"/>
      <c r="W62" s="1121"/>
      <c r="X62" s="1121"/>
      <c r="Y62" s="1121"/>
      <c r="Z62" s="1074"/>
      <c r="AA62" s="1129"/>
      <c r="AB62" s="1079"/>
    </row>
    <row r="63" spans="1:28" s="119" customFormat="1" ht="52.15" customHeight="1" x14ac:dyDescent="0.25">
      <c r="A63" s="1066"/>
      <c r="B63" s="1067"/>
      <c r="C63" s="1068" t="s">
        <v>312</v>
      </c>
      <c r="D63" s="1122" t="s">
        <v>313</v>
      </c>
      <c r="E63" s="1106" t="s">
        <v>515</v>
      </c>
      <c r="F63" s="1123">
        <v>95</v>
      </c>
      <c r="G63" s="1093" t="s">
        <v>1157</v>
      </c>
      <c r="H63" s="1093" t="s">
        <v>314</v>
      </c>
      <c r="I63" s="1125">
        <f>+MAX(V63:Y64)</f>
        <v>0</v>
      </c>
      <c r="J63" s="1086" t="s">
        <v>1010</v>
      </c>
      <c r="K63" s="487">
        <v>1</v>
      </c>
      <c r="L63" s="187" t="s">
        <v>22</v>
      </c>
      <c r="M63" s="188">
        <v>0.25</v>
      </c>
      <c r="N63" s="188">
        <v>0.5</v>
      </c>
      <c r="O63" s="188">
        <v>0.75</v>
      </c>
      <c r="P63" s="188">
        <v>1</v>
      </c>
      <c r="Q63" s="171">
        <f t="shared" si="5"/>
        <v>0.25</v>
      </c>
      <c r="R63" s="6">
        <f>+SUM(N63:N63)*K63</f>
        <v>0.5</v>
      </c>
      <c r="S63" s="6">
        <f t="shared" si="6"/>
        <v>0.75</v>
      </c>
      <c r="T63" s="6">
        <f t="shared" si="1"/>
        <v>1</v>
      </c>
      <c r="U63" s="45">
        <f t="shared" si="2"/>
        <v>1</v>
      </c>
      <c r="V63" s="1121">
        <f>+Q64</f>
        <v>0</v>
      </c>
      <c r="W63" s="1121">
        <f>+R64</f>
        <v>0</v>
      </c>
      <c r="X63" s="1121">
        <f>+S64</f>
        <v>0</v>
      </c>
      <c r="Y63" s="1121">
        <f>+T64</f>
        <v>0</v>
      </c>
      <c r="Z63" s="1127" t="s">
        <v>315</v>
      </c>
      <c r="AA63" s="1128" t="s">
        <v>316</v>
      </c>
      <c r="AB63" s="1079"/>
    </row>
    <row r="64" spans="1:28" s="119" customFormat="1" ht="72.599999999999994" customHeight="1" x14ac:dyDescent="0.25">
      <c r="A64" s="1066"/>
      <c r="B64" s="1067"/>
      <c r="C64" s="1068"/>
      <c r="D64" s="1122"/>
      <c r="E64" s="1098"/>
      <c r="F64" s="1124"/>
      <c r="G64" s="1093"/>
      <c r="H64" s="1093"/>
      <c r="I64" s="1125"/>
      <c r="J64" s="1086"/>
      <c r="K64" s="488">
        <v>1</v>
      </c>
      <c r="L64" s="56" t="s">
        <v>23</v>
      </c>
      <c r="M64" s="18">
        <v>0</v>
      </c>
      <c r="N64" s="18">
        <v>0</v>
      </c>
      <c r="O64" s="18">
        <v>0</v>
      </c>
      <c r="P64" s="18">
        <v>0</v>
      </c>
      <c r="Q64" s="173">
        <f t="shared" si="5"/>
        <v>0</v>
      </c>
      <c r="R64" s="51">
        <f t="shared" si="4"/>
        <v>0</v>
      </c>
      <c r="S64" s="51">
        <f t="shared" si="6"/>
        <v>0</v>
      </c>
      <c r="T64" s="51">
        <f t="shared" si="1"/>
        <v>0</v>
      </c>
      <c r="U64" s="52">
        <f t="shared" si="2"/>
        <v>0</v>
      </c>
      <c r="V64" s="1121"/>
      <c r="W64" s="1121"/>
      <c r="X64" s="1121"/>
      <c r="Y64" s="1121"/>
      <c r="Z64" s="1127"/>
      <c r="AA64" s="1128"/>
      <c r="AB64" s="1079"/>
    </row>
    <row r="65" spans="1:28" s="119" customFormat="1" ht="38.450000000000003" customHeight="1" x14ac:dyDescent="0.25">
      <c r="A65" s="1066"/>
      <c r="B65" s="1067"/>
      <c r="C65" s="1068"/>
      <c r="D65" s="1122"/>
      <c r="E65" s="1107" t="s">
        <v>516</v>
      </c>
      <c r="F65" s="1123">
        <v>96</v>
      </c>
      <c r="G65" s="1093" t="s">
        <v>517</v>
      </c>
      <c r="H65" s="1093" t="s">
        <v>518</v>
      </c>
      <c r="I65" s="1125">
        <f>+MAX(V65:Y68)</f>
        <v>0</v>
      </c>
      <c r="J65" s="1086" t="s">
        <v>524</v>
      </c>
      <c r="K65" s="487">
        <v>0.9</v>
      </c>
      <c r="L65" s="187" t="s">
        <v>22</v>
      </c>
      <c r="M65" s="188">
        <v>0.2</v>
      </c>
      <c r="N65" s="188">
        <v>0.4</v>
      </c>
      <c r="O65" s="188">
        <v>0.75</v>
      </c>
      <c r="P65" s="188">
        <v>1</v>
      </c>
      <c r="Q65" s="171">
        <f t="shared" si="5"/>
        <v>0.18000000000000002</v>
      </c>
      <c r="R65" s="6">
        <f t="shared" si="4"/>
        <v>0.36000000000000004</v>
      </c>
      <c r="S65" s="6">
        <f t="shared" si="6"/>
        <v>0.67500000000000004</v>
      </c>
      <c r="T65" s="6">
        <f t="shared" si="1"/>
        <v>0.9</v>
      </c>
      <c r="U65" s="45">
        <f t="shared" si="2"/>
        <v>0.9</v>
      </c>
      <c r="V65" s="1121">
        <f>+Q66+Q68</f>
        <v>0</v>
      </c>
      <c r="W65" s="1121">
        <f>+R66+R68</f>
        <v>0</v>
      </c>
      <c r="X65" s="1121">
        <f>+S66+S68</f>
        <v>0</v>
      </c>
      <c r="Y65" s="1121">
        <f>+T66+T68</f>
        <v>0</v>
      </c>
      <c r="Z65" s="1127"/>
      <c r="AA65" s="1128"/>
      <c r="AB65" s="1079"/>
    </row>
    <row r="66" spans="1:28" s="119" customFormat="1" ht="49.9" customHeight="1" x14ac:dyDescent="0.25">
      <c r="A66" s="1066"/>
      <c r="B66" s="1067"/>
      <c r="C66" s="1068"/>
      <c r="D66" s="1122"/>
      <c r="E66" s="1108"/>
      <c r="F66" s="1124"/>
      <c r="G66" s="1093"/>
      <c r="H66" s="1093"/>
      <c r="I66" s="1125"/>
      <c r="J66" s="1086"/>
      <c r="K66" s="488">
        <v>0</v>
      </c>
      <c r="L66" s="56" t="s">
        <v>23</v>
      </c>
      <c r="M66" s="18">
        <v>0</v>
      </c>
      <c r="N66" s="18">
        <v>0</v>
      </c>
      <c r="O66" s="18">
        <v>0</v>
      </c>
      <c r="P66" s="18">
        <v>0</v>
      </c>
      <c r="Q66" s="173">
        <f t="shared" si="5"/>
        <v>0</v>
      </c>
      <c r="R66" s="51">
        <f t="shared" si="4"/>
        <v>0</v>
      </c>
      <c r="S66" s="51">
        <f t="shared" si="6"/>
        <v>0</v>
      </c>
      <c r="T66" s="51">
        <f t="shared" si="1"/>
        <v>0</v>
      </c>
      <c r="U66" s="52">
        <f t="shared" si="2"/>
        <v>0</v>
      </c>
      <c r="V66" s="1121"/>
      <c r="W66" s="1121"/>
      <c r="X66" s="1121"/>
      <c r="Y66" s="1121"/>
      <c r="Z66" s="1127"/>
      <c r="AA66" s="1128"/>
      <c r="AB66" s="1079"/>
    </row>
    <row r="67" spans="1:28" s="119" customFormat="1" ht="36.75" customHeight="1" x14ac:dyDescent="0.25">
      <c r="A67" s="1066"/>
      <c r="B67" s="1067"/>
      <c r="C67" s="1068"/>
      <c r="D67" s="1122"/>
      <c r="E67" s="1108"/>
      <c r="F67" s="1124"/>
      <c r="G67" s="1093"/>
      <c r="H67" s="1093"/>
      <c r="I67" s="1125"/>
      <c r="J67" s="1086" t="s">
        <v>525</v>
      </c>
      <c r="K67" s="487">
        <v>0.1</v>
      </c>
      <c r="L67" s="187" t="s">
        <v>22</v>
      </c>
      <c r="M67" s="188">
        <v>0</v>
      </c>
      <c r="N67" s="188">
        <v>0</v>
      </c>
      <c r="O67" s="188">
        <v>0</v>
      </c>
      <c r="P67" s="188">
        <v>1</v>
      </c>
      <c r="Q67" s="171">
        <f t="shared" si="5"/>
        <v>0</v>
      </c>
      <c r="R67" s="6">
        <f t="shared" si="4"/>
        <v>0</v>
      </c>
      <c r="S67" s="6">
        <f t="shared" si="6"/>
        <v>0</v>
      </c>
      <c r="T67" s="6">
        <f t="shared" si="1"/>
        <v>0.1</v>
      </c>
      <c r="U67" s="45">
        <f t="shared" si="2"/>
        <v>0.1</v>
      </c>
      <c r="V67" s="1121"/>
      <c r="W67" s="1121"/>
      <c r="X67" s="1121"/>
      <c r="Y67" s="1121"/>
      <c r="Z67" s="1127"/>
      <c r="AA67" s="1128"/>
      <c r="AB67" s="1079"/>
    </row>
    <row r="68" spans="1:28" s="119" customFormat="1" ht="53.25" customHeight="1" x14ac:dyDescent="0.25">
      <c r="A68" s="1066"/>
      <c r="B68" s="1067"/>
      <c r="C68" s="1068"/>
      <c r="D68" s="1122"/>
      <c r="E68" s="1108"/>
      <c r="F68" s="1124"/>
      <c r="G68" s="1093"/>
      <c r="H68" s="1093"/>
      <c r="I68" s="1125"/>
      <c r="J68" s="1086"/>
      <c r="K68" s="488">
        <v>0</v>
      </c>
      <c r="L68" s="56" t="s">
        <v>23</v>
      </c>
      <c r="M68" s="18">
        <v>0</v>
      </c>
      <c r="N68" s="18">
        <v>0</v>
      </c>
      <c r="O68" s="18">
        <v>0</v>
      </c>
      <c r="P68" s="18">
        <v>0</v>
      </c>
      <c r="Q68" s="173">
        <f t="shared" si="5"/>
        <v>0</v>
      </c>
      <c r="R68" s="51">
        <f t="shared" si="4"/>
        <v>0</v>
      </c>
      <c r="S68" s="51">
        <f t="shared" si="6"/>
        <v>0</v>
      </c>
      <c r="T68" s="51">
        <f t="shared" ref="T68:T76" si="7">+SUM(P68:P68)*K68</f>
        <v>0</v>
      </c>
      <c r="U68" s="52">
        <f t="shared" ref="U68:U76" si="8">+MAX(Q68:T68)</f>
        <v>0</v>
      </c>
      <c r="V68" s="1121"/>
      <c r="W68" s="1121"/>
      <c r="X68" s="1121"/>
      <c r="Y68" s="1121"/>
      <c r="Z68" s="1127"/>
      <c r="AA68" s="1128"/>
      <c r="AB68" s="1079"/>
    </row>
    <row r="69" spans="1:28" s="119" customFormat="1" ht="36" customHeight="1" x14ac:dyDescent="0.25">
      <c r="A69" s="1066"/>
      <c r="B69" s="1067"/>
      <c r="C69" s="1068"/>
      <c r="D69" s="1122"/>
      <c r="E69" s="1132" t="s">
        <v>519</v>
      </c>
      <c r="F69" s="1134">
        <v>97</v>
      </c>
      <c r="G69" s="1093" t="s">
        <v>520</v>
      </c>
      <c r="H69" s="1136" t="s">
        <v>317</v>
      </c>
      <c r="I69" s="1125">
        <f>+MAX(V69:Y72)</f>
        <v>0</v>
      </c>
      <c r="J69" s="1086" t="s">
        <v>526</v>
      </c>
      <c r="K69" s="487">
        <v>0.25</v>
      </c>
      <c r="L69" s="187" t="s">
        <v>22</v>
      </c>
      <c r="M69" s="188">
        <v>0.75</v>
      </c>
      <c r="N69" s="188">
        <v>1</v>
      </c>
      <c r="O69" s="188">
        <v>1</v>
      </c>
      <c r="P69" s="188">
        <v>1</v>
      </c>
      <c r="Q69" s="171">
        <f t="shared" si="5"/>
        <v>0.1875</v>
      </c>
      <c r="R69" s="6">
        <f t="shared" ref="R69:R72" si="9">+SUM(N69:N69)*K69</f>
        <v>0.25</v>
      </c>
      <c r="S69" s="6">
        <f t="shared" si="6"/>
        <v>0.25</v>
      </c>
      <c r="T69" s="6">
        <f t="shared" si="7"/>
        <v>0.25</v>
      </c>
      <c r="U69" s="45">
        <f t="shared" si="8"/>
        <v>0.25</v>
      </c>
      <c r="V69" s="1130">
        <f>+Q70+Q72</f>
        <v>0</v>
      </c>
      <c r="W69" s="1130">
        <f>+R70+R72</f>
        <v>0</v>
      </c>
      <c r="X69" s="1130">
        <f>+S70+S72</f>
        <v>0</v>
      </c>
      <c r="Y69" s="1130">
        <f>+T70+T72</f>
        <v>0</v>
      </c>
      <c r="Z69" s="1127"/>
      <c r="AA69" s="1128"/>
      <c r="AB69" s="1079"/>
    </row>
    <row r="70" spans="1:28" s="119" customFormat="1" ht="40.15" customHeight="1" x14ac:dyDescent="0.25">
      <c r="A70" s="1066"/>
      <c r="B70" s="1067"/>
      <c r="C70" s="1068"/>
      <c r="D70" s="1122"/>
      <c r="E70" s="1133"/>
      <c r="F70" s="1135"/>
      <c r="G70" s="1093"/>
      <c r="H70" s="1136"/>
      <c r="I70" s="1125"/>
      <c r="J70" s="1086"/>
      <c r="K70" s="488">
        <v>0.25</v>
      </c>
      <c r="L70" s="56" t="s">
        <v>23</v>
      </c>
      <c r="M70" s="18">
        <v>0</v>
      </c>
      <c r="N70" s="18">
        <v>0</v>
      </c>
      <c r="O70" s="18">
        <v>0</v>
      </c>
      <c r="P70" s="18">
        <v>0</v>
      </c>
      <c r="Q70" s="173">
        <f t="shared" si="5"/>
        <v>0</v>
      </c>
      <c r="R70" s="51">
        <f t="shared" si="9"/>
        <v>0</v>
      </c>
      <c r="S70" s="51">
        <f t="shared" si="6"/>
        <v>0</v>
      </c>
      <c r="T70" s="51">
        <f t="shared" si="7"/>
        <v>0</v>
      </c>
      <c r="U70" s="52">
        <f t="shared" si="8"/>
        <v>0</v>
      </c>
      <c r="V70" s="1131"/>
      <c r="W70" s="1131"/>
      <c r="X70" s="1131"/>
      <c r="Y70" s="1131"/>
      <c r="Z70" s="1127"/>
      <c r="AA70" s="1128"/>
      <c r="AB70" s="1079"/>
    </row>
    <row r="71" spans="1:28" s="119" customFormat="1" ht="34.15" customHeight="1" x14ac:dyDescent="0.25">
      <c r="A71" s="1066"/>
      <c r="B71" s="1067"/>
      <c r="C71" s="1068"/>
      <c r="D71" s="1122"/>
      <c r="E71" s="1133"/>
      <c r="F71" s="1135"/>
      <c r="G71" s="1093"/>
      <c r="H71" s="1136"/>
      <c r="I71" s="1125"/>
      <c r="J71" s="1086" t="s">
        <v>523</v>
      </c>
      <c r="K71" s="487">
        <v>0.75</v>
      </c>
      <c r="L71" s="187" t="s">
        <v>22</v>
      </c>
      <c r="M71" s="188">
        <v>0</v>
      </c>
      <c r="N71" s="188">
        <v>0.3</v>
      </c>
      <c r="O71" s="188">
        <v>0.6</v>
      </c>
      <c r="P71" s="188">
        <v>1</v>
      </c>
      <c r="Q71" s="171">
        <f t="shared" si="5"/>
        <v>0</v>
      </c>
      <c r="R71" s="6">
        <f t="shared" si="9"/>
        <v>0.22499999999999998</v>
      </c>
      <c r="S71" s="6">
        <f t="shared" si="6"/>
        <v>0.44999999999999996</v>
      </c>
      <c r="T71" s="6">
        <f t="shared" si="7"/>
        <v>0.75</v>
      </c>
      <c r="U71" s="45">
        <f t="shared" si="8"/>
        <v>0.75</v>
      </c>
      <c r="V71" s="1131"/>
      <c r="W71" s="1131"/>
      <c r="X71" s="1131"/>
      <c r="Y71" s="1131"/>
      <c r="Z71" s="1127"/>
      <c r="AA71" s="1128"/>
      <c r="AB71" s="1079"/>
    </row>
    <row r="72" spans="1:28" s="119" customFormat="1" ht="75" customHeight="1" x14ac:dyDescent="0.25">
      <c r="A72" s="1066"/>
      <c r="B72" s="1067"/>
      <c r="C72" s="1068"/>
      <c r="D72" s="1122"/>
      <c r="E72" s="1133"/>
      <c r="F72" s="1135"/>
      <c r="G72" s="1093"/>
      <c r="H72" s="1136"/>
      <c r="I72" s="1125"/>
      <c r="J72" s="1086"/>
      <c r="K72" s="488">
        <v>0.75</v>
      </c>
      <c r="L72" s="56" t="s">
        <v>23</v>
      </c>
      <c r="M72" s="18">
        <v>0</v>
      </c>
      <c r="N72" s="18">
        <v>0</v>
      </c>
      <c r="O72" s="18">
        <v>0</v>
      </c>
      <c r="P72" s="18">
        <v>0</v>
      </c>
      <c r="Q72" s="173">
        <f t="shared" si="5"/>
        <v>0</v>
      </c>
      <c r="R72" s="51">
        <f t="shared" si="9"/>
        <v>0</v>
      </c>
      <c r="S72" s="51">
        <f t="shared" si="6"/>
        <v>0</v>
      </c>
      <c r="T72" s="51">
        <f t="shared" si="7"/>
        <v>0</v>
      </c>
      <c r="U72" s="52">
        <f t="shared" si="8"/>
        <v>0</v>
      </c>
      <c r="V72" s="1131"/>
      <c r="W72" s="1131"/>
      <c r="X72" s="1131"/>
      <c r="Y72" s="1131"/>
      <c r="Z72" s="1127"/>
      <c r="AA72" s="1128"/>
      <c r="AB72" s="1079"/>
    </row>
    <row r="73" spans="1:28" s="119" customFormat="1" ht="37.9" customHeight="1" x14ac:dyDescent="0.25">
      <c r="A73" s="1066"/>
      <c r="B73" s="1067"/>
      <c r="C73" s="1068" t="s">
        <v>318</v>
      </c>
      <c r="D73" s="1122" t="s">
        <v>319</v>
      </c>
      <c r="E73" s="1107" t="s">
        <v>521</v>
      </c>
      <c r="F73" s="1123">
        <v>98</v>
      </c>
      <c r="G73" s="1093" t="s">
        <v>522</v>
      </c>
      <c r="H73" s="1093" t="s">
        <v>320</v>
      </c>
      <c r="I73" s="1125">
        <f>+MAX(V73:Y76)</f>
        <v>0</v>
      </c>
      <c r="J73" s="1086" t="s">
        <v>527</v>
      </c>
      <c r="K73" s="487">
        <v>0.8</v>
      </c>
      <c r="L73" s="187" t="s">
        <v>22</v>
      </c>
      <c r="M73" s="188">
        <v>0</v>
      </c>
      <c r="N73" s="188">
        <v>0.37</v>
      </c>
      <c r="O73" s="188">
        <v>0.75</v>
      </c>
      <c r="P73" s="188">
        <v>1</v>
      </c>
      <c r="Q73" s="171">
        <f>+SUM(M73:M73)*K73</f>
        <v>0</v>
      </c>
      <c r="R73" s="6">
        <f>+SUM(N73:N73)*K73</f>
        <v>0.29599999999999999</v>
      </c>
      <c r="S73" s="6">
        <f t="shared" si="6"/>
        <v>0.60000000000000009</v>
      </c>
      <c r="T73" s="6">
        <f t="shared" si="7"/>
        <v>0.8</v>
      </c>
      <c r="U73" s="45">
        <f t="shared" si="8"/>
        <v>0.8</v>
      </c>
      <c r="V73" s="1130">
        <f>+Q74+Q76</f>
        <v>0</v>
      </c>
      <c r="W73" s="1130">
        <f>+R74+R76</f>
        <v>0</v>
      </c>
      <c r="X73" s="1130">
        <f>+S74+S76</f>
        <v>0</v>
      </c>
      <c r="Y73" s="1130">
        <f>+T74+T76</f>
        <v>0</v>
      </c>
      <c r="Z73" s="1127"/>
      <c r="AA73" s="1128"/>
      <c r="AB73" s="1079"/>
    </row>
    <row r="74" spans="1:28" s="119" customFormat="1" ht="40.9" customHeight="1" x14ac:dyDescent="0.25">
      <c r="A74" s="1066"/>
      <c r="B74" s="1067"/>
      <c r="C74" s="1068"/>
      <c r="D74" s="1122"/>
      <c r="E74" s="1108"/>
      <c r="F74" s="1124"/>
      <c r="G74" s="1093"/>
      <c r="H74" s="1093"/>
      <c r="I74" s="1125"/>
      <c r="J74" s="1086"/>
      <c r="K74" s="488">
        <v>0</v>
      </c>
      <c r="L74" s="56" t="s">
        <v>23</v>
      </c>
      <c r="M74" s="18">
        <v>0</v>
      </c>
      <c r="N74" s="18">
        <v>0</v>
      </c>
      <c r="O74" s="18">
        <v>0</v>
      </c>
      <c r="P74" s="18">
        <v>0</v>
      </c>
      <c r="Q74" s="173">
        <f>+SUM(M74:M74)*K74</f>
        <v>0</v>
      </c>
      <c r="R74" s="51">
        <f>+SUM(N74:N74)*K74</f>
        <v>0</v>
      </c>
      <c r="S74" s="51">
        <f t="shared" si="6"/>
        <v>0</v>
      </c>
      <c r="T74" s="51">
        <f t="shared" si="7"/>
        <v>0</v>
      </c>
      <c r="U74" s="52">
        <f t="shared" si="8"/>
        <v>0</v>
      </c>
      <c r="V74" s="1131"/>
      <c r="W74" s="1131"/>
      <c r="X74" s="1131"/>
      <c r="Y74" s="1131"/>
      <c r="Z74" s="1127"/>
      <c r="AA74" s="1128"/>
      <c r="AB74" s="1079"/>
    </row>
    <row r="75" spans="1:28" s="119" customFormat="1" ht="42.6" customHeight="1" x14ac:dyDescent="0.25">
      <c r="A75" s="1066"/>
      <c r="B75" s="1067"/>
      <c r="C75" s="1068"/>
      <c r="D75" s="1122"/>
      <c r="E75" s="1108"/>
      <c r="F75" s="1124"/>
      <c r="G75" s="1093"/>
      <c r="H75" s="1093"/>
      <c r="I75" s="1125"/>
      <c r="J75" s="1086" t="s">
        <v>528</v>
      </c>
      <c r="K75" s="487">
        <v>0.2</v>
      </c>
      <c r="L75" s="187" t="s">
        <v>22</v>
      </c>
      <c r="M75" s="188">
        <v>0</v>
      </c>
      <c r="N75" s="188">
        <v>0.33</v>
      </c>
      <c r="O75" s="188">
        <v>0.66</v>
      </c>
      <c r="P75" s="188">
        <v>1</v>
      </c>
      <c r="Q75" s="171">
        <f>+SUM(M75:M75)*K75</f>
        <v>0</v>
      </c>
      <c r="R75" s="6">
        <f>+SUM(N75:N75)*K75</f>
        <v>6.6000000000000003E-2</v>
      </c>
      <c r="S75" s="6">
        <f t="shared" si="6"/>
        <v>0.13200000000000001</v>
      </c>
      <c r="T75" s="6">
        <f t="shared" si="7"/>
        <v>0.2</v>
      </c>
      <c r="U75" s="45">
        <f t="shared" si="8"/>
        <v>0.2</v>
      </c>
      <c r="V75" s="1131"/>
      <c r="W75" s="1131"/>
      <c r="X75" s="1131"/>
      <c r="Y75" s="1131"/>
      <c r="Z75" s="1127"/>
      <c r="AA75" s="1128"/>
      <c r="AB75" s="1079"/>
    </row>
    <row r="76" spans="1:28" s="119" customFormat="1" ht="56.25" customHeight="1" x14ac:dyDescent="0.25">
      <c r="A76" s="1066"/>
      <c r="B76" s="1067"/>
      <c r="C76" s="1068"/>
      <c r="D76" s="1122"/>
      <c r="E76" s="1114"/>
      <c r="F76" s="1126"/>
      <c r="G76" s="1093"/>
      <c r="H76" s="1093"/>
      <c r="I76" s="1125"/>
      <c r="J76" s="1086"/>
      <c r="K76" s="488">
        <v>0</v>
      </c>
      <c r="L76" s="56" t="s">
        <v>23</v>
      </c>
      <c r="M76" s="18">
        <v>0</v>
      </c>
      <c r="N76" s="18">
        <v>0</v>
      </c>
      <c r="O76" s="18">
        <v>0</v>
      </c>
      <c r="P76" s="18">
        <v>0</v>
      </c>
      <c r="Q76" s="189">
        <f>+SUM(M76:M76)*K76</f>
        <v>0</v>
      </c>
      <c r="R76" s="60">
        <f>+SUM(N76:N76)*K76</f>
        <v>0</v>
      </c>
      <c r="S76" s="60">
        <f t="shared" si="6"/>
        <v>0</v>
      </c>
      <c r="T76" s="60">
        <f t="shared" si="7"/>
        <v>0</v>
      </c>
      <c r="U76" s="52">
        <f t="shared" si="8"/>
        <v>0</v>
      </c>
      <c r="V76" s="1131"/>
      <c r="W76" s="1131"/>
      <c r="X76" s="1131"/>
      <c r="Y76" s="1131"/>
      <c r="Z76" s="1127"/>
      <c r="AA76" s="1128"/>
      <c r="AB76" s="1079"/>
    </row>
    <row r="77" spans="1:28" s="119" customFormat="1" x14ac:dyDescent="0.35">
      <c r="A77" s="120"/>
      <c r="B77" s="120"/>
      <c r="C77" s="120"/>
      <c r="D77" s="120"/>
      <c r="E77" s="120"/>
      <c r="F77" s="120"/>
      <c r="G77" s="176"/>
      <c r="H77" s="176"/>
      <c r="I77" s="120"/>
      <c r="J77" s="176"/>
      <c r="K77" s="486"/>
      <c r="L77" s="120"/>
      <c r="M77" s="120"/>
      <c r="N77" s="120"/>
      <c r="O77" s="190"/>
      <c r="P77" s="120"/>
      <c r="Q77" s="34"/>
      <c r="R77" s="34"/>
      <c r="S77" s="34"/>
      <c r="T77" s="34"/>
      <c r="U77" s="34"/>
      <c r="V77" s="34"/>
      <c r="W77" s="34"/>
      <c r="X77" s="34"/>
      <c r="Y77" s="34"/>
    </row>
    <row r="78" spans="1:28" s="119" customFormat="1" x14ac:dyDescent="0.35">
      <c r="A78" s="120"/>
      <c r="B78" s="120"/>
      <c r="C78" s="120"/>
      <c r="D78" s="120"/>
      <c r="E78" s="120"/>
      <c r="F78" s="120"/>
      <c r="G78" s="176"/>
      <c r="H78" s="176"/>
      <c r="I78" s="120"/>
      <c r="J78" s="176"/>
      <c r="K78" s="486"/>
      <c r="L78" s="120"/>
      <c r="M78" s="120"/>
      <c r="N78" s="120"/>
      <c r="O78" s="190"/>
      <c r="P78" s="120"/>
      <c r="Q78" s="34"/>
      <c r="R78" s="34"/>
      <c r="S78" s="34"/>
      <c r="T78" s="34"/>
      <c r="U78" s="34"/>
      <c r="V78" s="34"/>
      <c r="W78" s="34"/>
      <c r="X78" s="34"/>
      <c r="Y78" s="34"/>
    </row>
    <row r="79" spans="1:28" s="119" customFormat="1" x14ac:dyDescent="0.35">
      <c r="A79" s="120"/>
      <c r="B79" s="120"/>
      <c r="C79" s="120"/>
      <c r="D79" s="120"/>
      <c r="E79" s="120"/>
      <c r="F79" s="120"/>
      <c r="G79" s="176"/>
      <c r="H79" s="176"/>
      <c r="I79" s="120"/>
      <c r="J79" s="176"/>
      <c r="K79" s="486"/>
      <c r="L79" s="120"/>
      <c r="M79" s="120"/>
      <c r="N79" s="120"/>
      <c r="O79" s="190"/>
      <c r="P79" s="120"/>
      <c r="Q79" s="34"/>
      <c r="R79" s="34"/>
      <c r="S79" s="34"/>
      <c r="T79" s="34"/>
      <c r="U79" s="34"/>
      <c r="V79" s="34"/>
      <c r="W79" s="34"/>
      <c r="X79" s="34"/>
      <c r="Y79" s="34"/>
    </row>
    <row r="80" spans="1:28" s="119" customFormat="1" x14ac:dyDescent="0.35">
      <c r="A80" s="120"/>
      <c r="B80" s="120"/>
      <c r="C80" s="120"/>
      <c r="D80" s="120"/>
      <c r="E80" s="120"/>
      <c r="F80" s="120"/>
      <c r="G80" s="176"/>
      <c r="H80" s="176"/>
      <c r="I80" s="120"/>
      <c r="J80" s="176"/>
      <c r="K80" s="120"/>
      <c r="L80" s="120"/>
      <c r="M80" s="120"/>
      <c r="N80" s="120"/>
      <c r="O80" s="190"/>
      <c r="P80" s="120"/>
      <c r="Q80" s="34"/>
      <c r="R80" s="34"/>
      <c r="S80" s="34"/>
      <c r="T80" s="34"/>
      <c r="U80" s="34"/>
      <c r="V80" s="34"/>
      <c r="W80" s="34"/>
      <c r="X80" s="34"/>
      <c r="Y80" s="34"/>
    </row>
    <row r="81" spans="1:25" s="119" customFormat="1" x14ac:dyDescent="0.35">
      <c r="A81" s="120"/>
      <c r="B81" s="120"/>
      <c r="C81" s="120"/>
      <c r="D81" s="120"/>
      <c r="E81" s="120"/>
      <c r="F81" s="120"/>
      <c r="G81" s="176"/>
      <c r="H81" s="176"/>
      <c r="I81" s="120"/>
      <c r="J81" s="176"/>
      <c r="K81" s="120"/>
      <c r="L81" s="120"/>
      <c r="M81" s="120"/>
      <c r="N81" s="120"/>
      <c r="O81" s="190"/>
      <c r="P81" s="120"/>
      <c r="Q81" s="34"/>
      <c r="R81" s="34"/>
      <c r="S81" s="34"/>
      <c r="T81" s="34"/>
      <c r="U81" s="34"/>
      <c r="V81" s="34"/>
      <c r="W81" s="34"/>
      <c r="X81" s="34"/>
      <c r="Y81" s="34"/>
    </row>
    <row r="82" spans="1:25" s="119" customFormat="1" x14ac:dyDescent="0.35">
      <c r="A82" s="120"/>
      <c r="B82" s="120"/>
      <c r="C82" s="120"/>
      <c r="D82" s="120"/>
      <c r="E82" s="120"/>
      <c r="F82" s="120"/>
      <c r="G82" s="176"/>
      <c r="H82" s="176"/>
      <c r="I82" s="120"/>
      <c r="J82" s="176"/>
      <c r="K82" s="120"/>
      <c r="L82" s="120"/>
      <c r="M82" s="120"/>
      <c r="N82" s="120"/>
      <c r="O82" s="190"/>
      <c r="P82" s="120"/>
      <c r="Q82" s="34"/>
      <c r="R82" s="34"/>
      <c r="S82" s="34"/>
      <c r="T82" s="34"/>
      <c r="U82" s="34"/>
      <c r="V82" s="34"/>
      <c r="W82" s="34"/>
      <c r="X82" s="34"/>
      <c r="Y82" s="34"/>
    </row>
    <row r="83" spans="1:25" s="119" customFormat="1" x14ac:dyDescent="0.35">
      <c r="A83" s="120"/>
      <c r="B83" s="120"/>
      <c r="C83" s="120"/>
      <c r="D83" s="120"/>
      <c r="E83" s="120"/>
      <c r="F83" s="120"/>
      <c r="G83" s="176"/>
      <c r="H83" s="176"/>
      <c r="I83" s="120"/>
      <c r="J83" s="176"/>
      <c r="K83" s="120"/>
      <c r="L83" s="120"/>
      <c r="M83" s="120"/>
      <c r="N83" s="120"/>
      <c r="O83" s="190"/>
      <c r="P83" s="120"/>
      <c r="Q83" s="34"/>
      <c r="R83" s="34"/>
      <c r="S83" s="34"/>
      <c r="T83" s="34"/>
      <c r="U83" s="34"/>
      <c r="V83" s="34"/>
      <c r="W83" s="34"/>
      <c r="X83" s="34"/>
      <c r="Y83" s="34"/>
    </row>
    <row r="84" spans="1:25" s="119" customFormat="1" x14ac:dyDescent="0.35">
      <c r="A84" s="120"/>
      <c r="B84" s="120"/>
      <c r="C84" s="120"/>
      <c r="D84" s="120"/>
      <c r="E84" s="120"/>
      <c r="F84" s="120"/>
      <c r="G84" s="176"/>
      <c r="H84" s="176"/>
      <c r="I84" s="120"/>
      <c r="J84" s="176"/>
      <c r="K84" s="120"/>
      <c r="L84" s="120"/>
      <c r="M84" s="120"/>
      <c r="N84" s="120"/>
      <c r="O84" s="190"/>
      <c r="P84" s="120"/>
      <c r="Q84" s="34"/>
      <c r="R84" s="34"/>
      <c r="S84" s="34"/>
      <c r="T84" s="34"/>
      <c r="U84" s="34"/>
      <c r="V84" s="34"/>
      <c r="W84" s="34"/>
      <c r="X84" s="34"/>
      <c r="Y84" s="34"/>
    </row>
    <row r="85" spans="1:25" s="119" customFormat="1" x14ac:dyDescent="0.35">
      <c r="A85" s="120"/>
      <c r="B85" s="120"/>
      <c r="C85" s="120"/>
      <c r="D85" s="120"/>
      <c r="E85" s="120"/>
      <c r="F85" s="120"/>
      <c r="G85" s="176"/>
      <c r="H85" s="176"/>
      <c r="I85" s="120"/>
      <c r="J85" s="176"/>
      <c r="K85" s="120"/>
      <c r="L85" s="120"/>
      <c r="M85" s="120"/>
      <c r="N85" s="120"/>
      <c r="O85" s="190"/>
      <c r="P85" s="120"/>
      <c r="Q85" s="34"/>
      <c r="R85" s="34"/>
      <c r="S85" s="34"/>
      <c r="T85" s="34"/>
      <c r="U85" s="34"/>
      <c r="V85" s="34"/>
      <c r="W85" s="34"/>
      <c r="X85" s="34"/>
      <c r="Y85" s="34"/>
    </row>
    <row r="86" spans="1:25" s="119" customFormat="1" x14ac:dyDescent="0.35">
      <c r="A86" s="120"/>
      <c r="B86" s="120"/>
      <c r="C86" s="120"/>
      <c r="D86" s="120"/>
      <c r="E86" s="120"/>
      <c r="F86" s="120"/>
      <c r="G86" s="176"/>
      <c r="H86" s="176"/>
      <c r="I86" s="120"/>
      <c r="J86" s="176"/>
      <c r="K86" s="120"/>
      <c r="L86" s="120"/>
      <c r="M86" s="120"/>
      <c r="N86" s="120"/>
      <c r="O86" s="190"/>
      <c r="P86" s="120"/>
      <c r="Q86" s="34"/>
      <c r="R86" s="34"/>
      <c r="S86" s="34"/>
      <c r="T86" s="34"/>
      <c r="U86" s="34"/>
      <c r="V86" s="34"/>
      <c r="W86" s="34"/>
      <c r="X86" s="34"/>
      <c r="Y86" s="34"/>
    </row>
    <row r="87" spans="1:25" s="119" customFormat="1" x14ac:dyDescent="0.35">
      <c r="A87" s="120"/>
      <c r="B87" s="120"/>
      <c r="C87" s="120"/>
      <c r="D87" s="120"/>
      <c r="E87" s="120"/>
      <c r="F87" s="120"/>
      <c r="G87" s="176"/>
      <c r="H87" s="176"/>
      <c r="I87" s="120"/>
      <c r="J87" s="176"/>
      <c r="K87" s="120"/>
      <c r="L87" s="120"/>
      <c r="M87" s="120"/>
      <c r="N87" s="120"/>
      <c r="O87" s="190"/>
      <c r="P87" s="120"/>
      <c r="Q87" s="34"/>
      <c r="R87" s="34"/>
      <c r="S87" s="34"/>
      <c r="T87" s="34"/>
      <c r="U87" s="34"/>
      <c r="V87" s="34"/>
      <c r="W87" s="34"/>
      <c r="X87" s="34"/>
      <c r="Y87" s="34"/>
    </row>
    <row r="88" spans="1:25" s="119" customFormat="1" x14ac:dyDescent="0.35">
      <c r="A88" s="120"/>
      <c r="B88" s="120"/>
      <c r="C88" s="120"/>
      <c r="D88" s="120"/>
      <c r="E88" s="120"/>
      <c r="F88" s="120"/>
      <c r="G88" s="176"/>
      <c r="H88" s="176"/>
      <c r="I88" s="120"/>
      <c r="J88" s="176"/>
      <c r="K88" s="120"/>
      <c r="L88" s="120"/>
      <c r="M88" s="120"/>
      <c r="N88" s="120"/>
      <c r="O88" s="190"/>
      <c r="P88" s="120"/>
      <c r="Q88" s="34"/>
      <c r="R88" s="34"/>
      <c r="S88" s="34"/>
      <c r="T88" s="34"/>
      <c r="U88" s="34"/>
      <c r="V88" s="34"/>
      <c r="W88" s="34"/>
      <c r="X88" s="34"/>
      <c r="Y88" s="34"/>
    </row>
    <row r="89" spans="1:25" s="119" customFormat="1" x14ac:dyDescent="0.35">
      <c r="A89" s="120"/>
      <c r="B89" s="120"/>
      <c r="C89" s="120"/>
      <c r="D89" s="120"/>
      <c r="E89" s="120"/>
      <c r="F89" s="120"/>
      <c r="G89" s="176"/>
      <c r="H89" s="176"/>
      <c r="I89" s="120"/>
      <c r="J89" s="176"/>
      <c r="K89" s="120"/>
      <c r="L89" s="120"/>
      <c r="M89" s="120"/>
      <c r="N89" s="120"/>
      <c r="O89" s="190"/>
      <c r="P89" s="120"/>
      <c r="Q89" s="34"/>
      <c r="R89" s="34"/>
      <c r="S89" s="34"/>
      <c r="T89" s="34"/>
      <c r="U89" s="34"/>
      <c r="V89" s="34"/>
      <c r="W89" s="34"/>
      <c r="X89" s="34"/>
      <c r="Y89" s="34"/>
    </row>
    <row r="90" spans="1:25" s="119" customFormat="1" x14ac:dyDescent="0.35">
      <c r="A90" s="120"/>
      <c r="B90" s="120"/>
      <c r="C90" s="120"/>
      <c r="D90" s="120"/>
      <c r="E90" s="120"/>
      <c r="F90" s="120"/>
      <c r="G90" s="176"/>
      <c r="H90" s="176"/>
      <c r="I90" s="120"/>
      <c r="J90" s="176"/>
      <c r="K90" s="120"/>
      <c r="L90" s="120"/>
      <c r="M90" s="120"/>
      <c r="N90" s="120"/>
      <c r="O90" s="190"/>
      <c r="P90" s="120"/>
      <c r="Q90" s="34"/>
      <c r="R90" s="34"/>
      <c r="S90" s="34"/>
      <c r="T90" s="34"/>
      <c r="U90" s="34"/>
      <c r="V90" s="34"/>
      <c r="W90" s="34"/>
      <c r="X90" s="34"/>
      <c r="Y90" s="34"/>
    </row>
    <row r="91" spans="1:25" s="119" customFormat="1" x14ac:dyDescent="0.35">
      <c r="A91" s="120"/>
      <c r="B91" s="120"/>
      <c r="C91" s="120"/>
      <c r="D91" s="120"/>
      <c r="E91" s="120"/>
      <c r="F91" s="120"/>
      <c r="G91" s="176"/>
      <c r="H91" s="176"/>
      <c r="I91" s="120"/>
      <c r="J91" s="176"/>
      <c r="K91" s="120"/>
      <c r="L91" s="120"/>
      <c r="M91" s="120"/>
      <c r="N91" s="120"/>
      <c r="O91" s="190"/>
      <c r="P91" s="120"/>
      <c r="Q91" s="34"/>
      <c r="R91" s="34"/>
      <c r="S91" s="34"/>
      <c r="T91" s="34"/>
      <c r="U91" s="34"/>
      <c r="V91" s="34"/>
      <c r="W91" s="34"/>
      <c r="X91" s="34"/>
      <c r="Y91" s="34"/>
    </row>
    <row r="92" spans="1:25" s="119" customFormat="1" x14ac:dyDescent="0.35">
      <c r="A92" s="120"/>
      <c r="B92" s="120"/>
      <c r="C92" s="120"/>
      <c r="D92" s="120"/>
      <c r="E92" s="120"/>
      <c r="F92" s="120"/>
      <c r="G92" s="176"/>
      <c r="H92" s="176"/>
      <c r="I92" s="120"/>
      <c r="J92" s="176"/>
      <c r="K92" s="120"/>
      <c r="L92" s="120"/>
      <c r="M92" s="120"/>
      <c r="N92" s="120"/>
      <c r="O92" s="190"/>
      <c r="P92" s="120"/>
      <c r="Q92" s="34"/>
      <c r="R92" s="34"/>
      <c r="S92" s="34"/>
      <c r="T92" s="34"/>
      <c r="U92" s="34"/>
      <c r="V92" s="34"/>
      <c r="W92" s="34"/>
      <c r="X92" s="34"/>
      <c r="Y92" s="34"/>
    </row>
    <row r="93" spans="1:25" s="119" customFormat="1" x14ac:dyDescent="0.35">
      <c r="A93" s="120"/>
      <c r="B93" s="120"/>
      <c r="C93" s="120"/>
      <c r="D93" s="120"/>
      <c r="E93" s="120"/>
      <c r="F93" s="120"/>
      <c r="G93" s="176"/>
      <c r="H93" s="176"/>
      <c r="I93" s="120"/>
      <c r="J93" s="176"/>
      <c r="K93" s="120"/>
      <c r="L93" s="120"/>
      <c r="M93" s="120"/>
      <c r="N93" s="120"/>
      <c r="O93" s="190"/>
      <c r="P93" s="120"/>
      <c r="Q93" s="34"/>
      <c r="R93" s="34"/>
      <c r="S93" s="34"/>
      <c r="T93" s="34"/>
      <c r="U93" s="34"/>
      <c r="V93" s="34"/>
      <c r="W93" s="34"/>
      <c r="X93" s="34"/>
      <c r="Y93" s="34"/>
    </row>
    <row r="94" spans="1:25" s="119" customFormat="1" x14ac:dyDescent="0.35">
      <c r="A94" s="120"/>
      <c r="B94" s="120"/>
      <c r="C94" s="120"/>
      <c r="D94" s="120"/>
      <c r="E94" s="120"/>
      <c r="F94" s="120"/>
      <c r="G94" s="176"/>
      <c r="H94" s="176"/>
      <c r="I94" s="120"/>
      <c r="J94" s="176"/>
      <c r="K94" s="120"/>
      <c r="L94" s="120"/>
      <c r="M94" s="120"/>
      <c r="N94" s="120"/>
      <c r="O94" s="190"/>
      <c r="P94" s="120"/>
      <c r="Q94" s="34"/>
      <c r="R94" s="34"/>
      <c r="S94" s="34"/>
      <c r="T94" s="34"/>
      <c r="U94" s="34"/>
      <c r="V94" s="34"/>
      <c r="W94" s="34"/>
      <c r="X94" s="34"/>
      <c r="Y94" s="34"/>
    </row>
    <row r="95" spans="1:25" s="119" customFormat="1" x14ac:dyDescent="0.35">
      <c r="A95" s="120"/>
      <c r="B95" s="120"/>
      <c r="C95" s="120"/>
      <c r="D95" s="120"/>
      <c r="E95" s="120"/>
      <c r="F95" s="120"/>
      <c r="G95" s="176"/>
      <c r="H95" s="176"/>
      <c r="I95" s="120"/>
      <c r="J95" s="176"/>
      <c r="K95" s="120"/>
      <c r="L95" s="120"/>
      <c r="M95" s="120"/>
      <c r="N95" s="120"/>
      <c r="O95" s="190"/>
      <c r="P95" s="120"/>
      <c r="Q95" s="34"/>
      <c r="R95" s="34"/>
      <c r="S95" s="34"/>
      <c r="T95" s="34"/>
      <c r="U95" s="34"/>
      <c r="V95" s="34"/>
      <c r="W95" s="34"/>
      <c r="X95" s="34"/>
      <c r="Y95" s="34"/>
    </row>
    <row r="96" spans="1:25" s="119" customFormat="1" x14ac:dyDescent="0.35">
      <c r="A96" s="120"/>
      <c r="B96" s="120"/>
      <c r="C96" s="120"/>
      <c r="D96" s="120"/>
      <c r="E96" s="120"/>
      <c r="F96" s="120"/>
      <c r="G96" s="176"/>
      <c r="H96" s="176"/>
      <c r="I96" s="120"/>
      <c r="J96" s="176"/>
      <c r="K96" s="120"/>
      <c r="L96" s="120"/>
      <c r="M96" s="120"/>
      <c r="N96" s="120"/>
      <c r="O96" s="190"/>
      <c r="P96" s="120"/>
      <c r="Q96" s="34"/>
      <c r="R96" s="34"/>
      <c r="S96" s="34"/>
      <c r="T96" s="34"/>
      <c r="U96" s="34"/>
      <c r="V96" s="34"/>
      <c r="W96" s="34"/>
      <c r="X96" s="34"/>
      <c r="Y96" s="34"/>
    </row>
    <row r="97" spans="1:25" s="119" customFormat="1" x14ac:dyDescent="0.35">
      <c r="A97" s="120"/>
      <c r="B97" s="120"/>
      <c r="C97" s="120"/>
      <c r="D97" s="120"/>
      <c r="E97" s="120"/>
      <c r="F97" s="120"/>
      <c r="G97" s="176"/>
      <c r="H97" s="176"/>
      <c r="I97" s="120"/>
      <c r="J97" s="176"/>
      <c r="K97" s="120"/>
      <c r="L97" s="120"/>
      <c r="M97" s="120"/>
      <c r="N97" s="120"/>
      <c r="O97" s="190"/>
      <c r="P97" s="120"/>
      <c r="Q97" s="34"/>
      <c r="R97" s="34"/>
      <c r="S97" s="34"/>
      <c r="T97" s="34"/>
      <c r="U97" s="34"/>
      <c r="V97" s="34"/>
      <c r="W97" s="34"/>
      <c r="X97" s="34"/>
      <c r="Y97" s="34"/>
    </row>
    <row r="98" spans="1:25" s="119" customFormat="1" x14ac:dyDescent="0.35">
      <c r="A98" s="120"/>
      <c r="B98" s="120"/>
      <c r="C98" s="120"/>
      <c r="D98" s="120"/>
      <c r="E98" s="120"/>
      <c r="F98" s="120"/>
      <c r="G98" s="176"/>
      <c r="H98" s="176"/>
      <c r="I98" s="120"/>
      <c r="J98" s="176"/>
      <c r="K98" s="120"/>
      <c r="L98" s="120"/>
      <c r="M98" s="120"/>
      <c r="N98" s="120"/>
      <c r="O98" s="190"/>
      <c r="P98" s="120"/>
      <c r="Q98" s="34"/>
      <c r="R98" s="34"/>
      <c r="S98" s="34"/>
      <c r="T98" s="34"/>
      <c r="U98" s="34"/>
      <c r="V98" s="34"/>
      <c r="W98" s="34"/>
      <c r="X98" s="34"/>
      <c r="Y98" s="34"/>
    </row>
    <row r="99" spans="1:25" s="119" customFormat="1" x14ac:dyDescent="0.35">
      <c r="A99" s="120"/>
      <c r="B99" s="120"/>
      <c r="C99" s="120"/>
      <c r="D99" s="120"/>
      <c r="E99" s="120"/>
      <c r="F99" s="120"/>
      <c r="G99" s="176"/>
      <c r="H99" s="176"/>
      <c r="I99" s="120"/>
      <c r="J99" s="176"/>
      <c r="K99" s="120"/>
      <c r="L99" s="120"/>
      <c r="M99" s="120"/>
      <c r="N99" s="120"/>
      <c r="O99" s="190"/>
      <c r="P99" s="120"/>
      <c r="Q99" s="34"/>
      <c r="R99" s="34"/>
      <c r="S99" s="34"/>
      <c r="T99" s="34"/>
      <c r="U99" s="34"/>
      <c r="V99" s="34"/>
      <c r="W99" s="34"/>
      <c r="X99" s="34"/>
      <c r="Y99" s="34"/>
    </row>
    <row r="100" spans="1:25" s="119" customFormat="1" x14ac:dyDescent="0.35">
      <c r="A100" s="120"/>
      <c r="B100" s="120"/>
      <c r="C100" s="120"/>
      <c r="D100" s="120"/>
      <c r="E100" s="120"/>
      <c r="F100" s="120"/>
      <c r="G100" s="176"/>
      <c r="H100" s="176"/>
      <c r="I100" s="120"/>
      <c r="J100" s="176"/>
      <c r="K100" s="120"/>
      <c r="L100" s="120"/>
      <c r="M100" s="120"/>
      <c r="N100" s="120"/>
      <c r="O100" s="190"/>
      <c r="P100" s="120"/>
      <c r="Q100" s="34"/>
      <c r="R100" s="34"/>
      <c r="S100" s="34"/>
      <c r="T100" s="34"/>
      <c r="U100" s="34"/>
      <c r="V100" s="34"/>
      <c r="W100" s="34"/>
      <c r="X100" s="34"/>
      <c r="Y100" s="34"/>
    </row>
    <row r="101" spans="1:25" s="119" customFormat="1" x14ac:dyDescent="0.35">
      <c r="A101" s="120"/>
      <c r="B101" s="120"/>
      <c r="C101" s="120"/>
      <c r="D101" s="120"/>
      <c r="E101" s="120"/>
      <c r="F101" s="120"/>
      <c r="G101" s="176"/>
      <c r="H101" s="176"/>
      <c r="I101" s="120"/>
      <c r="J101" s="176"/>
      <c r="K101" s="120"/>
      <c r="L101" s="120"/>
      <c r="M101" s="120"/>
      <c r="N101" s="120"/>
      <c r="O101" s="190"/>
      <c r="P101" s="120"/>
      <c r="Q101" s="34"/>
      <c r="R101" s="34"/>
      <c r="S101" s="34"/>
      <c r="T101" s="34"/>
      <c r="U101" s="34"/>
      <c r="V101" s="34"/>
      <c r="W101" s="34"/>
      <c r="X101" s="34"/>
      <c r="Y101" s="34"/>
    </row>
    <row r="102" spans="1:25" s="119" customFormat="1" x14ac:dyDescent="0.35">
      <c r="A102" s="120"/>
      <c r="B102" s="120"/>
      <c r="C102" s="120"/>
      <c r="D102" s="120"/>
      <c r="E102" s="120"/>
      <c r="F102" s="120"/>
      <c r="G102" s="176"/>
      <c r="H102" s="176"/>
      <c r="I102" s="120"/>
      <c r="J102" s="176"/>
      <c r="K102" s="120"/>
      <c r="L102" s="120"/>
      <c r="M102" s="120"/>
      <c r="N102" s="120"/>
      <c r="O102" s="190"/>
      <c r="P102" s="120"/>
      <c r="Q102" s="34"/>
      <c r="R102" s="34"/>
      <c r="S102" s="34"/>
      <c r="T102" s="34"/>
      <c r="U102" s="34"/>
      <c r="V102" s="34"/>
      <c r="W102" s="34"/>
      <c r="X102" s="34"/>
      <c r="Y102" s="34"/>
    </row>
    <row r="103" spans="1:25" s="119" customFormat="1" x14ac:dyDescent="0.35">
      <c r="A103" s="120"/>
      <c r="B103" s="120"/>
      <c r="C103" s="120"/>
      <c r="D103" s="120"/>
      <c r="E103" s="120"/>
      <c r="F103" s="120"/>
      <c r="G103" s="176"/>
      <c r="H103" s="176"/>
      <c r="I103" s="120"/>
      <c r="J103" s="176"/>
      <c r="K103" s="120"/>
      <c r="L103" s="120"/>
      <c r="M103" s="120"/>
      <c r="N103" s="120"/>
      <c r="O103" s="190"/>
      <c r="P103" s="120"/>
      <c r="Q103" s="34"/>
      <c r="R103" s="34"/>
      <c r="S103" s="34"/>
      <c r="T103" s="34"/>
      <c r="U103" s="34"/>
      <c r="V103" s="34"/>
      <c r="W103" s="34"/>
      <c r="X103" s="34"/>
      <c r="Y103" s="34"/>
    </row>
    <row r="104" spans="1:25" s="119" customFormat="1" x14ac:dyDescent="0.35">
      <c r="A104" s="120"/>
      <c r="B104" s="120"/>
      <c r="C104" s="120"/>
      <c r="D104" s="120"/>
      <c r="E104" s="120"/>
      <c r="F104" s="120"/>
      <c r="G104" s="176"/>
      <c r="H104" s="176"/>
      <c r="I104" s="120"/>
      <c r="J104" s="176"/>
      <c r="K104" s="120"/>
      <c r="L104" s="120"/>
      <c r="M104" s="120"/>
      <c r="N104" s="120"/>
      <c r="O104" s="190"/>
      <c r="P104" s="120"/>
      <c r="Q104" s="34"/>
      <c r="R104" s="34"/>
      <c r="S104" s="34"/>
      <c r="T104" s="34"/>
      <c r="U104" s="34"/>
      <c r="V104" s="34"/>
      <c r="W104" s="34"/>
      <c r="X104" s="34"/>
      <c r="Y104" s="34"/>
    </row>
    <row r="105" spans="1:25" s="119" customFormat="1" x14ac:dyDescent="0.35">
      <c r="A105" s="120"/>
      <c r="B105" s="120"/>
      <c r="C105" s="120"/>
      <c r="D105" s="120"/>
      <c r="E105" s="120"/>
      <c r="F105" s="120"/>
      <c r="G105" s="176"/>
      <c r="H105" s="176"/>
      <c r="I105" s="120"/>
      <c r="J105" s="176"/>
      <c r="K105" s="120"/>
      <c r="L105" s="120"/>
      <c r="M105" s="120"/>
      <c r="N105" s="120"/>
      <c r="O105" s="190"/>
      <c r="P105" s="120"/>
      <c r="Q105" s="34"/>
      <c r="R105" s="34"/>
      <c r="S105" s="34"/>
      <c r="T105" s="34"/>
      <c r="U105" s="34"/>
      <c r="V105" s="34"/>
      <c r="W105" s="34"/>
      <c r="X105" s="34"/>
      <c r="Y105" s="34"/>
    </row>
    <row r="106" spans="1:25" s="119" customFormat="1" x14ac:dyDescent="0.35">
      <c r="A106" s="120"/>
      <c r="B106" s="120"/>
      <c r="C106" s="120"/>
      <c r="D106" s="120"/>
      <c r="E106" s="120"/>
      <c r="F106" s="120"/>
      <c r="G106" s="176"/>
      <c r="H106" s="176"/>
      <c r="I106" s="120"/>
      <c r="J106" s="176"/>
      <c r="K106" s="120"/>
      <c r="L106" s="120"/>
      <c r="M106" s="120"/>
      <c r="N106" s="120"/>
      <c r="O106" s="190"/>
      <c r="P106" s="120"/>
      <c r="Q106" s="34"/>
      <c r="R106" s="34"/>
      <c r="S106" s="34"/>
      <c r="T106" s="34"/>
      <c r="U106" s="34"/>
      <c r="V106" s="34"/>
      <c r="W106" s="34"/>
      <c r="X106" s="34"/>
      <c r="Y106" s="34"/>
    </row>
    <row r="107" spans="1:25" s="119" customFormat="1" x14ac:dyDescent="0.35">
      <c r="A107" s="120"/>
      <c r="B107" s="120"/>
      <c r="C107" s="120"/>
      <c r="D107" s="120"/>
      <c r="E107" s="120"/>
      <c r="F107" s="120"/>
      <c r="G107" s="176"/>
      <c r="H107" s="176"/>
      <c r="I107" s="120"/>
      <c r="J107" s="176"/>
      <c r="K107" s="120"/>
      <c r="L107" s="120"/>
      <c r="M107" s="120"/>
      <c r="N107" s="120"/>
      <c r="O107" s="190"/>
      <c r="P107" s="120"/>
      <c r="Q107" s="34"/>
      <c r="R107" s="34"/>
      <c r="S107" s="34"/>
      <c r="T107" s="34"/>
      <c r="U107" s="34"/>
      <c r="V107" s="34"/>
      <c r="W107" s="34"/>
      <c r="X107" s="34"/>
      <c r="Y107" s="34"/>
    </row>
    <row r="108" spans="1:25" s="119" customFormat="1" x14ac:dyDescent="0.35">
      <c r="A108" s="120"/>
      <c r="B108" s="120"/>
      <c r="C108" s="120"/>
      <c r="D108" s="120"/>
      <c r="E108" s="120"/>
      <c r="F108" s="120"/>
      <c r="G108" s="176"/>
      <c r="H108" s="176"/>
      <c r="I108" s="120"/>
      <c r="J108" s="176"/>
      <c r="K108" s="120"/>
      <c r="L108" s="120"/>
      <c r="M108" s="120"/>
      <c r="N108" s="120"/>
      <c r="O108" s="190"/>
      <c r="P108" s="120"/>
      <c r="Q108" s="34"/>
      <c r="R108" s="34"/>
      <c r="S108" s="34"/>
      <c r="T108" s="34"/>
      <c r="U108" s="34"/>
      <c r="V108" s="34"/>
      <c r="W108" s="34"/>
      <c r="X108" s="34"/>
      <c r="Y108" s="34"/>
    </row>
    <row r="109" spans="1:25" s="119" customFormat="1" x14ac:dyDescent="0.35">
      <c r="A109" s="120"/>
      <c r="B109" s="120"/>
      <c r="C109" s="120"/>
      <c r="D109" s="120"/>
      <c r="E109" s="120"/>
      <c r="F109" s="120"/>
      <c r="G109" s="176"/>
      <c r="H109" s="176"/>
      <c r="I109" s="120"/>
      <c r="J109" s="176"/>
      <c r="K109" s="120"/>
      <c r="L109" s="120"/>
      <c r="M109" s="120"/>
      <c r="N109" s="120"/>
      <c r="O109" s="190"/>
      <c r="P109" s="120"/>
      <c r="Q109" s="34"/>
      <c r="R109" s="34"/>
      <c r="S109" s="34"/>
      <c r="T109" s="34"/>
      <c r="U109" s="34"/>
      <c r="V109" s="34"/>
      <c r="W109" s="34"/>
      <c r="X109" s="34"/>
      <c r="Y109" s="34"/>
    </row>
    <row r="110" spans="1:25" s="119" customFormat="1" x14ac:dyDescent="0.35">
      <c r="A110" s="120"/>
      <c r="B110" s="120"/>
      <c r="C110" s="120"/>
      <c r="D110" s="120"/>
      <c r="E110" s="120"/>
      <c r="F110" s="120"/>
      <c r="G110" s="176"/>
      <c r="H110" s="176"/>
      <c r="I110" s="120"/>
      <c r="J110" s="176"/>
      <c r="K110" s="120"/>
      <c r="L110" s="120"/>
      <c r="M110" s="120"/>
      <c r="N110" s="120"/>
      <c r="O110" s="190"/>
      <c r="P110" s="120"/>
      <c r="Q110" s="34"/>
      <c r="R110" s="34"/>
      <c r="S110" s="34"/>
      <c r="T110" s="34"/>
      <c r="U110" s="34"/>
      <c r="V110" s="34"/>
      <c r="W110" s="34"/>
      <c r="X110" s="34"/>
      <c r="Y110" s="34"/>
    </row>
    <row r="111" spans="1:25" s="119" customFormat="1" x14ac:dyDescent="0.35">
      <c r="A111" s="120"/>
      <c r="B111" s="120"/>
      <c r="C111" s="120"/>
      <c r="D111" s="120"/>
      <c r="E111" s="120"/>
      <c r="F111" s="120"/>
      <c r="G111" s="176"/>
      <c r="H111" s="176"/>
      <c r="I111" s="120"/>
      <c r="J111" s="176"/>
      <c r="K111" s="120"/>
      <c r="L111" s="120"/>
      <c r="M111" s="120"/>
      <c r="N111" s="120"/>
      <c r="O111" s="190"/>
      <c r="P111" s="120"/>
      <c r="Q111" s="34"/>
      <c r="R111" s="34"/>
      <c r="S111" s="34"/>
      <c r="T111" s="34"/>
      <c r="U111" s="34"/>
      <c r="V111" s="34"/>
      <c r="W111" s="34"/>
      <c r="X111" s="34"/>
      <c r="Y111" s="34"/>
    </row>
    <row r="112" spans="1:25" s="119" customFormat="1" x14ac:dyDescent="0.35">
      <c r="A112" s="120"/>
      <c r="B112" s="120"/>
      <c r="C112" s="120"/>
      <c r="D112" s="120"/>
      <c r="E112" s="120"/>
      <c r="F112" s="120"/>
      <c r="G112" s="176"/>
      <c r="H112" s="176"/>
      <c r="I112" s="120"/>
      <c r="J112" s="176"/>
      <c r="K112" s="120"/>
      <c r="L112" s="120"/>
      <c r="M112" s="120"/>
      <c r="N112" s="120"/>
      <c r="O112" s="190"/>
      <c r="P112" s="120"/>
      <c r="Q112" s="34"/>
      <c r="R112" s="34"/>
      <c r="S112" s="34"/>
      <c r="T112" s="34"/>
      <c r="U112" s="34"/>
      <c r="V112" s="34"/>
      <c r="W112" s="34"/>
      <c r="X112" s="34"/>
      <c r="Y112" s="34"/>
    </row>
    <row r="113" spans="1:25" s="119" customFormat="1" x14ac:dyDescent="0.35">
      <c r="A113" s="120"/>
      <c r="B113" s="120"/>
      <c r="C113" s="120"/>
      <c r="D113" s="120"/>
      <c r="E113" s="120"/>
      <c r="F113" s="120"/>
      <c r="G113" s="176"/>
      <c r="H113" s="176"/>
      <c r="I113" s="120"/>
      <c r="J113" s="176"/>
      <c r="K113" s="120"/>
      <c r="L113" s="120"/>
      <c r="M113" s="120"/>
      <c r="N113" s="120"/>
      <c r="O113" s="190"/>
      <c r="P113" s="120"/>
      <c r="Q113" s="34"/>
      <c r="R113" s="34"/>
      <c r="S113" s="34"/>
      <c r="T113" s="34"/>
      <c r="U113" s="34"/>
      <c r="V113" s="34"/>
      <c r="W113" s="34"/>
      <c r="X113" s="34"/>
      <c r="Y113" s="34"/>
    </row>
    <row r="114" spans="1:25" s="119" customFormat="1" x14ac:dyDescent="0.35">
      <c r="A114" s="120"/>
      <c r="B114" s="120"/>
      <c r="C114" s="120"/>
      <c r="D114" s="120"/>
      <c r="E114" s="120"/>
      <c r="F114" s="120"/>
      <c r="G114" s="176"/>
      <c r="H114" s="176"/>
      <c r="I114" s="120"/>
      <c r="J114" s="176"/>
      <c r="K114" s="120"/>
      <c r="L114" s="120"/>
      <c r="M114" s="120"/>
      <c r="N114" s="120"/>
      <c r="O114" s="190"/>
      <c r="P114" s="120"/>
      <c r="Q114" s="34"/>
      <c r="R114" s="34"/>
      <c r="S114" s="34"/>
      <c r="T114" s="34"/>
      <c r="U114" s="34"/>
      <c r="V114" s="34"/>
      <c r="W114" s="34"/>
      <c r="X114" s="34"/>
      <c r="Y114" s="34"/>
    </row>
    <row r="115" spans="1:25" s="119" customFormat="1" x14ac:dyDescent="0.35">
      <c r="A115" s="120"/>
      <c r="B115" s="120"/>
      <c r="C115" s="120"/>
      <c r="D115" s="120"/>
      <c r="E115" s="120"/>
      <c r="F115" s="120"/>
      <c r="G115" s="176"/>
      <c r="H115" s="176"/>
      <c r="I115" s="120"/>
      <c r="J115" s="176"/>
      <c r="K115" s="120"/>
      <c r="L115" s="120"/>
      <c r="M115" s="120"/>
      <c r="N115" s="120"/>
      <c r="O115" s="190"/>
      <c r="P115" s="120"/>
      <c r="Q115" s="34"/>
      <c r="R115" s="34"/>
      <c r="S115" s="34"/>
      <c r="T115" s="34"/>
      <c r="U115" s="34"/>
      <c r="V115" s="34"/>
      <c r="W115" s="34"/>
      <c r="X115" s="34"/>
      <c r="Y115" s="34"/>
    </row>
    <row r="116" spans="1:25" s="119" customFormat="1" x14ac:dyDescent="0.35">
      <c r="A116" s="120"/>
      <c r="B116" s="120"/>
      <c r="C116" s="120"/>
      <c r="D116" s="120"/>
      <c r="E116" s="120"/>
      <c r="F116" s="120"/>
      <c r="G116" s="176"/>
      <c r="H116" s="176"/>
      <c r="I116" s="120"/>
      <c r="J116" s="176"/>
      <c r="K116" s="120"/>
      <c r="L116" s="120"/>
      <c r="M116" s="120"/>
      <c r="N116" s="120"/>
      <c r="O116" s="190"/>
      <c r="P116" s="120"/>
      <c r="Q116" s="34"/>
      <c r="R116" s="34"/>
      <c r="S116" s="34"/>
      <c r="T116" s="34"/>
      <c r="U116" s="34"/>
      <c r="V116" s="34"/>
      <c r="W116" s="34"/>
      <c r="X116" s="34"/>
      <c r="Y116" s="34"/>
    </row>
    <row r="117" spans="1:25" s="119" customFormat="1" x14ac:dyDescent="0.35">
      <c r="A117" s="120"/>
      <c r="B117" s="120"/>
      <c r="C117" s="120"/>
      <c r="D117" s="120"/>
      <c r="E117" s="120"/>
      <c r="F117" s="120"/>
      <c r="G117" s="176"/>
      <c r="H117" s="176"/>
      <c r="I117" s="120"/>
      <c r="J117" s="176"/>
      <c r="K117" s="120"/>
      <c r="L117" s="120"/>
      <c r="M117" s="120"/>
      <c r="N117" s="120"/>
      <c r="O117" s="190"/>
      <c r="P117" s="120"/>
      <c r="Q117" s="34"/>
      <c r="R117" s="34"/>
      <c r="S117" s="34"/>
      <c r="T117" s="34"/>
      <c r="U117" s="34"/>
      <c r="V117" s="34"/>
      <c r="W117" s="34"/>
      <c r="X117" s="34"/>
      <c r="Y117" s="34"/>
    </row>
    <row r="118" spans="1:25" s="119" customFormat="1" x14ac:dyDescent="0.35">
      <c r="A118" s="120"/>
      <c r="B118" s="120"/>
      <c r="C118" s="120"/>
      <c r="D118" s="120"/>
      <c r="E118" s="120"/>
      <c r="F118" s="120"/>
      <c r="G118" s="176"/>
      <c r="H118" s="176"/>
      <c r="I118" s="120"/>
      <c r="J118" s="176"/>
      <c r="K118" s="120"/>
      <c r="L118" s="120"/>
      <c r="M118" s="120"/>
      <c r="N118" s="120"/>
      <c r="O118" s="190"/>
      <c r="P118" s="120"/>
      <c r="Q118" s="34"/>
      <c r="R118" s="34"/>
      <c r="S118" s="34"/>
      <c r="T118" s="34"/>
      <c r="U118" s="34"/>
      <c r="V118" s="34"/>
      <c r="W118" s="34"/>
      <c r="X118" s="34"/>
      <c r="Y118" s="34"/>
    </row>
    <row r="119" spans="1:25" s="119" customFormat="1" x14ac:dyDescent="0.35">
      <c r="A119" s="120"/>
      <c r="B119" s="120"/>
      <c r="C119" s="120"/>
      <c r="D119" s="120"/>
      <c r="E119" s="120"/>
      <c r="F119" s="120"/>
      <c r="G119" s="176"/>
      <c r="H119" s="176"/>
      <c r="I119" s="120"/>
      <c r="J119" s="176"/>
      <c r="K119" s="120"/>
      <c r="L119" s="120"/>
      <c r="M119" s="120"/>
      <c r="N119" s="120"/>
      <c r="O119" s="190"/>
      <c r="P119" s="120"/>
      <c r="Q119" s="34"/>
      <c r="R119" s="34"/>
      <c r="S119" s="34"/>
      <c r="T119" s="34"/>
      <c r="U119" s="34"/>
      <c r="V119" s="34"/>
      <c r="W119" s="34"/>
      <c r="X119" s="34"/>
      <c r="Y119" s="34"/>
    </row>
    <row r="120" spans="1:25" s="119" customFormat="1" x14ac:dyDescent="0.35">
      <c r="A120" s="120"/>
      <c r="B120" s="120"/>
      <c r="C120" s="120"/>
      <c r="D120" s="120"/>
      <c r="E120" s="120"/>
      <c r="F120" s="120"/>
      <c r="G120" s="176"/>
      <c r="H120" s="176"/>
      <c r="I120" s="120"/>
      <c r="J120" s="176"/>
      <c r="K120" s="120"/>
      <c r="L120" s="120"/>
      <c r="M120" s="120"/>
      <c r="N120" s="120"/>
      <c r="O120" s="190"/>
      <c r="P120" s="120"/>
      <c r="Q120" s="34"/>
      <c r="R120" s="34"/>
      <c r="S120" s="34"/>
      <c r="T120" s="34"/>
      <c r="U120" s="34"/>
      <c r="V120" s="34"/>
      <c r="W120" s="34"/>
      <c r="X120" s="34"/>
      <c r="Y120" s="34"/>
    </row>
    <row r="121" spans="1:25" s="119" customFormat="1" x14ac:dyDescent="0.35">
      <c r="A121" s="120"/>
      <c r="B121" s="120"/>
      <c r="C121" s="120"/>
      <c r="D121" s="120"/>
      <c r="E121" s="120"/>
      <c r="F121" s="120"/>
      <c r="G121" s="176"/>
      <c r="H121" s="176"/>
      <c r="I121" s="120"/>
      <c r="J121" s="176"/>
      <c r="K121" s="120"/>
      <c r="L121" s="120"/>
      <c r="M121" s="120"/>
      <c r="N121" s="120"/>
      <c r="O121" s="190"/>
      <c r="P121" s="120"/>
      <c r="Q121" s="34"/>
      <c r="R121" s="34"/>
      <c r="S121" s="34"/>
      <c r="T121" s="34"/>
      <c r="U121" s="34"/>
      <c r="V121" s="34"/>
      <c r="W121" s="34"/>
      <c r="X121" s="34"/>
      <c r="Y121" s="34"/>
    </row>
    <row r="122" spans="1:25" s="119" customFormat="1" x14ac:dyDescent="0.35">
      <c r="A122" s="120"/>
      <c r="B122" s="120"/>
      <c r="C122" s="120"/>
      <c r="D122" s="120"/>
      <c r="E122" s="120"/>
      <c r="F122" s="120"/>
      <c r="G122" s="176"/>
      <c r="H122" s="176"/>
      <c r="I122" s="120"/>
      <c r="J122" s="176"/>
      <c r="K122" s="120"/>
      <c r="L122" s="120"/>
      <c r="M122" s="120"/>
      <c r="N122" s="120"/>
      <c r="O122" s="190"/>
      <c r="P122" s="120"/>
      <c r="Q122" s="34"/>
      <c r="R122" s="34"/>
      <c r="S122" s="34"/>
      <c r="T122" s="34"/>
      <c r="U122" s="34"/>
      <c r="V122" s="34"/>
      <c r="W122" s="34"/>
      <c r="X122" s="34"/>
      <c r="Y122" s="34"/>
    </row>
    <row r="123" spans="1:25" s="119" customFormat="1" x14ac:dyDescent="0.35">
      <c r="A123" s="120"/>
      <c r="B123" s="120"/>
      <c r="C123" s="120"/>
      <c r="D123" s="120"/>
      <c r="E123" s="120"/>
      <c r="F123" s="120"/>
      <c r="G123" s="176"/>
      <c r="H123" s="176"/>
      <c r="I123" s="120"/>
      <c r="J123" s="176"/>
      <c r="K123" s="120"/>
      <c r="L123" s="120"/>
      <c r="M123" s="120"/>
      <c r="N123" s="120"/>
      <c r="O123" s="190"/>
      <c r="P123" s="120"/>
      <c r="Q123" s="34"/>
      <c r="R123" s="34"/>
      <c r="S123" s="34"/>
      <c r="T123" s="34"/>
      <c r="U123" s="34"/>
      <c r="V123" s="34"/>
      <c r="W123" s="34"/>
      <c r="X123" s="34"/>
      <c r="Y123" s="34"/>
    </row>
    <row r="124" spans="1:25" s="119" customFormat="1" x14ac:dyDescent="0.35">
      <c r="A124" s="120"/>
      <c r="B124" s="120"/>
      <c r="C124" s="120"/>
      <c r="D124" s="120"/>
      <c r="E124" s="120"/>
      <c r="F124" s="120"/>
      <c r="G124" s="176"/>
      <c r="H124" s="176"/>
      <c r="I124" s="120"/>
      <c r="J124" s="176"/>
      <c r="K124" s="120"/>
      <c r="L124" s="120"/>
      <c r="M124" s="120"/>
      <c r="N124" s="120"/>
      <c r="O124" s="190"/>
      <c r="P124" s="120"/>
      <c r="Q124" s="34"/>
      <c r="R124" s="34"/>
      <c r="S124" s="34"/>
      <c r="T124" s="34"/>
      <c r="U124" s="34"/>
      <c r="V124" s="34"/>
      <c r="W124" s="34"/>
      <c r="X124" s="34"/>
      <c r="Y124" s="34"/>
    </row>
    <row r="125" spans="1:25" s="119" customFormat="1" x14ac:dyDescent="0.35">
      <c r="A125" s="120"/>
      <c r="B125" s="120"/>
      <c r="C125" s="120"/>
      <c r="D125" s="120"/>
      <c r="E125" s="120"/>
      <c r="F125" s="120"/>
      <c r="G125" s="176"/>
      <c r="H125" s="176"/>
      <c r="I125" s="120"/>
      <c r="J125" s="176"/>
      <c r="K125" s="120"/>
      <c r="L125" s="120"/>
      <c r="M125" s="120"/>
      <c r="N125" s="120"/>
      <c r="O125" s="190"/>
      <c r="P125" s="120"/>
      <c r="Q125" s="34"/>
      <c r="R125" s="34"/>
      <c r="S125" s="34"/>
      <c r="T125" s="34"/>
      <c r="U125" s="34"/>
      <c r="V125" s="34"/>
      <c r="W125" s="34"/>
      <c r="X125" s="34"/>
      <c r="Y125" s="34"/>
    </row>
    <row r="126" spans="1:25" s="119" customFormat="1" x14ac:dyDescent="0.35">
      <c r="A126" s="120"/>
      <c r="B126" s="120"/>
      <c r="C126" s="120"/>
      <c r="D126" s="120"/>
      <c r="E126" s="120"/>
      <c r="F126" s="120"/>
      <c r="G126" s="176"/>
      <c r="H126" s="176"/>
      <c r="I126" s="120"/>
      <c r="J126" s="176"/>
      <c r="K126" s="120"/>
      <c r="L126" s="120"/>
      <c r="M126" s="120"/>
      <c r="N126" s="120"/>
      <c r="O126" s="190"/>
      <c r="P126" s="120"/>
      <c r="Q126" s="34"/>
      <c r="R126" s="34"/>
      <c r="S126" s="34"/>
      <c r="T126" s="34"/>
      <c r="U126" s="34"/>
      <c r="V126" s="34"/>
      <c r="W126" s="34"/>
      <c r="X126" s="34"/>
      <c r="Y126" s="34"/>
    </row>
    <row r="127" spans="1:25" s="119" customFormat="1" x14ac:dyDescent="0.35">
      <c r="A127" s="120"/>
      <c r="B127" s="120"/>
      <c r="C127" s="120"/>
      <c r="D127" s="120"/>
      <c r="E127" s="120"/>
      <c r="F127" s="120"/>
      <c r="G127" s="176"/>
      <c r="H127" s="176"/>
      <c r="I127" s="120"/>
      <c r="J127" s="176"/>
      <c r="K127" s="120"/>
      <c r="L127" s="120"/>
      <c r="M127" s="120"/>
      <c r="N127" s="120"/>
      <c r="O127" s="190"/>
      <c r="P127" s="120"/>
      <c r="Q127" s="34"/>
      <c r="R127" s="34"/>
      <c r="S127" s="34"/>
      <c r="T127" s="34"/>
      <c r="U127" s="34"/>
      <c r="V127" s="34"/>
      <c r="W127" s="34"/>
      <c r="X127" s="34"/>
      <c r="Y127" s="34"/>
    </row>
    <row r="128" spans="1:25" s="119" customFormat="1" x14ac:dyDescent="0.35">
      <c r="A128" s="120"/>
      <c r="B128" s="120"/>
      <c r="C128" s="120"/>
      <c r="D128" s="120"/>
      <c r="E128" s="120"/>
      <c r="F128" s="120"/>
      <c r="G128" s="176"/>
      <c r="H128" s="176"/>
      <c r="I128" s="120"/>
      <c r="J128" s="176"/>
      <c r="K128" s="120"/>
      <c r="L128" s="120"/>
      <c r="M128" s="120"/>
      <c r="N128" s="120"/>
      <c r="O128" s="190"/>
      <c r="P128" s="120"/>
      <c r="Q128" s="34"/>
      <c r="R128" s="34"/>
      <c r="S128" s="34"/>
      <c r="T128" s="34"/>
      <c r="U128" s="34"/>
      <c r="V128" s="34"/>
      <c r="W128" s="34"/>
      <c r="X128" s="34"/>
      <c r="Y128" s="34"/>
    </row>
    <row r="129" spans="1:25" s="119" customFormat="1" x14ac:dyDescent="0.35">
      <c r="A129" s="120"/>
      <c r="B129" s="120"/>
      <c r="C129" s="120"/>
      <c r="D129" s="120"/>
      <c r="E129" s="120"/>
      <c r="F129" s="120"/>
      <c r="G129" s="176"/>
      <c r="H129" s="176"/>
      <c r="I129" s="120"/>
      <c r="J129" s="176"/>
      <c r="K129" s="120"/>
      <c r="L129" s="120"/>
      <c r="M129" s="120"/>
      <c r="N129" s="120"/>
      <c r="O129" s="190"/>
      <c r="P129" s="120"/>
      <c r="Q129" s="34"/>
      <c r="R129" s="34"/>
      <c r="S129" s="34"/>
      <c r="T129" s="34"/>
      <c r="U129" s="34"/>
      <c r="V129" s="34"/>
      <c r="W129" s="34"/>
      <c r="X129" s="34"/>
      <c r="Y129" s="34"/>
    </row>
    <row r="130" spans="1:25" s="119" customFormat="1" x14ac:dyDescent="0.35">
      <c r="A130" s="120"/>
      <c r="B130" s="120"/>
      <c r="C130" s="120"/>
      <c r="D130" s="120"/>
      <c r="E130" s="120"/>
      <c r="F130" s="120"/>
      <c r="G130" s="176"/>
      <c r="H130" s="176"/>
      <c r="I130" s="120"/>
      <c r="J130" s="176"/>
      <c r="K130" s="120"/>
      <c r="L130" s="120"/>
      <c r="M130" s="120"/>
      <c r="N130" s="120"/>
      <c r="O130" s="190"/>
      <c r="P130" s="120"/>
      <c r="Q130" s="34"/>
      <c r="R130" s="34"/>
      <c r="S130" s="34"/>
      <c r="T130" s="34"/>
      <c r="U130" s="34"/>
      <c r="V130" s="34"/>
      <c r="W130" s="34"/>
      <c r="X130" s="34"/>
      <c r="Y130" s="34"/>
    </row>
    <row r="131" spans="1:25" s="119" customFormat="1" x14ac:dyDescent="0.35">
      <c r="A131" s="120"/>
      <c r="B131" s="120"/>
      <c r="C131" s="120"/>
      <c r="D131" s="120"/>
      <c r="E131" s="120"/>
      <c r="F131" s="120"/>
      <c r="G131" s="176"/>
      <c r="H131" s="176"/>
      <c r="I131" s="120"/>
      <c r="J131" s="176"/>
      <c r="K131" s="120"/>
      <c r="L131" s="120"/>
      <c r="M131" s="120"/>
      <c r="N131" s="120"/>
      <c r="O131" s="190"/>
      <c r="P131" s="120"/>
      <c r="Q131" s="34"/>
      <c r="R131" s="34"/>
      <c r="S131" s="34"/>
      <c r="T131" s="34"/>
      <c r="U131" s="34"/>
      <c r="V131" s="34"/>
      <c r="W131" s="34"/>
      <c r="X131" s="34"/>
      <c r="Y131" s="34"/>
    </row>
    <row r="132" spans="1:25" s="119" customFormat="1" x14ac:dyDescent="0.35">
      <c r="A132" s="120"/>
      <c r="B132" s="120"/>
      <c r="C132" s="120"/>
      <c r="D132" s="120"/>
      <c r="E132" s="120"/>
      <c r="F132" s="120"/>
      <c r="G132" s="176"/>
      <c r="H132" s="176"/>
      <c r="I132" s="120"/>
      <c r="J132" s="176"/>
      <c r="K132" s="120"/>
      <c r="L132" s="120"/>
      <c r="M132" s="120"/>
      <c r="N132" s="120"/>
      <c r="O132" s="190"/>
      <c r="P132" s="120"/>
      <c r="Q132" s="34"/>
      <c r="R132" s="34"/>
      <c r="S132" s="34"/>
      <c r="T132" s="34"/>
      <c r="U132" s="34"/>
      <c r="V132" s="34"/>
      <c r="W132" s="34"/>
      <c r="X132" s="34"/>
      <c r="Y132" s="34"/>
    </row>
    <row r="133" spans="1:25" s="119" customFormat="1" x14ac:dyDescent="0.35">
      <c r="A133" s="120"/>
      <c r="B133" s="120"/>
      <c r="C133" s="120"/>
      <c r="D133" s="120"/>
      <c r="E133" s="120"/>
      <c r="F133" s="120"/>
      <c r="G133" s="176"/>
      <c r="H133" s="176"/>
      <c r="I133" s="120"/>
      <c r="J133" s="176"/>
      <c r="K133" s="120"/>
      <c r="L133" s="120"/>
      <c r="M133" s="120"/>
      <c r="N133" s="120"/>
      <c r="O133" s="190"/>
      <c r="P133" s="120"/>
      <c r="Q133" s="34"/>
      <c r="R133" s="34"/>
      <c r="S133" s="34"/>
      <c r="T133" s="34"/>
      <c r="U133" s="34"/>
      <c r="V133" s="34"/>
      <c r="W133" s="34"/>
      <c r="X133" s="34"/>
      <c r="Y133" s="34"/>
    </row>
    <row r="134" spans="1:25" s="119" customFormat="1" x14ac:dyDescent="0.35">
      <c r="A134" s="120"/>
      <c r="B134" s="120"/>
      <c r="C134" s="120"/>
      <c r="D134" s="120"/>
      <c r="E134" s="120"/>
      <c r="F134" s="120"/>
      <c r="G134" s="176"/>
      <c r="H134" s="176"/>
      <c r="I134" s="120"/>
      <c r="J134" s="176"/>
      <c r="K134" s="120"/>
      <c r="L134" s="120"/>
      <c r="M134" s="120"/>
      <c r="N134" s="120"/>
      <c r="O134" s="190"/>
      <c r="P134" s="120"/>
      <c r="Q134" s="34"/>
      <c r="R134" s="34"/>
      <c r="S134" s="34"/>
      <c r="T134" s="34"/>
      <c r="U134" s="34"/>
      <c r="V134" s="34"/>
      <c r="W134" s="34"/>
      <c r="X134" s="34"/>
      <c r="Y134" s="34"/>
    </row>
    <row r="135" spans="1:25" s="119" customFormat="1" x14ac:dyDescent="0.35">
      <c r="A135" s="120"/>
      <c r="B135" s="120"/>
      <c r="C135" s="120"/>
      <c r="D135" s="120"/>
      <c r="E135" s="120"/>
      <c r="F135" s="120"/>
      <c r="G135" s="176"/>
      <c r="H135" s="176"/>
      <c r="I135" s="120"/>
      <c r="J135" s="176"/>
      <c r="K135" s="120"/>
      <c r="L135" s="120"/>
      <c r="M135" s="120"/>
      <c r="N135" s="120"/>
      <c r="O135" s="190"/>
      <c r="P135" s="120"/>
      <c r="Q135" s="34"/>
      <c r="R135" s="34"/>
      <c r="S135" s="34"/>
      <c r="T135" s="34"/>
      <c r="U135" s="34"/>
      <c r="V135" s="34"/>
      <c r="W135" s="34"/>
      <c r="X135" s="34"/>
      <c r="Y135" s="34"/>
    </row>
    <row r="136" spans="1:25" s="119" customFormat="1" x14ac:dyDescent="0.35">
      <c r="A136" s="120"/>
      <c r="B136" s="120"/>
      <c r="C136" s="120"/>
      <c r="D136" s="120"/>
      <c r="E136" s="120"/>
      <c r="F136" s="120"/>
      <c r="G136" s="176"/>
      <c r="H136" s="176"/>
      <c r="I136" s="120"/>
      <c r="J136" s="176"/>
      <c r="K136" s="120"/>
      <c r="L136" s="120"/>
      <c r="M136" s="120"/>
      <c r="N136" s="120"/>
      <c r="O136" s="190"/>
      <c r="P136" s="120"/>
      <c r="Q136" s="34"/>
      <c r="R136" s="34"/>
      <c r="S136" s="34"/>
      <c r="T136" s="34"/>
      <c r="U136" s="34"/>
      <c r="V136" s="34"/>
      <c r="W136" s="34"/>
      <c r="X136" s="34"/>
      <c r="Y136" s="34"/>
    </row>
    <row r="137" spans="1:25" s="119" customFormat="1" x14ac:dyDescent="0.35">
      <c r="A137" s="120"/>
      <c r="B137" s="120"/>
      <c r="C137" s="120"/>
      <c r="D137" s="120"/>
      <c r="E137" s="120"/>
      <c r="F137" s="120"/>
      <c r="G137" s="176"/>
      <c r="H137" s="176"/>
      <c r="I137" s="120"/>
      <c r="J137" s="176"/>
      <c r="K137" s="120"/>
      <c r="L137" s="120"/>
      <c r="M137" s="120"/>
      <c r="N137" s="120"/>
      <c r="O137" s="190"/>
      <c r="P137" s="120"/>
      <c r="Q137" s="34"/>
      <c r="R137" s="34"/>
      <c r="S137" s="34"/>
      <c r="T137" s="34"/>
      <c r="U137" s="34"/>
      <c r="V137" s="34"/>
      <c r="W137" s="34"/>
      <c r="X137" s="34"/>
      <c r="Y137" s="34"/>
    </row>
  </sheetData>
  <mergeCells count="300">
    <mergeCell ref="H73:H76"/>
    <mergeCell ref="I73:I76"/>
    <mergeCell ref="J73:J74"/>
    <mergeCell ref="V73:V76"/>
    <mergeCell ref="W73:W76"/>
    <mergeCell ref="X73:X76"/>
    <mergeCell ref="J71:J72"/>
    <mergeCell ref="C73:C76"/>
    <mergeCell ref="D73:D76"/>
    <mergeCell ref="E73:E76"/>
    <mergeCell ref="F73:F76"/>
    <mergeCell ref="G73:G76"/>
    <mergeCell ref="E69:E72"/>
    <mergeCell ref="F69:F72"/>
    <mergeCell ref="G69:G72"/>
    <mergeCell ref="H69:H72"/>
    <mergeCell ref="I69:I72"/>
    <mergeCell ref="J69:J70"/>
    <mergeCell ref="J75:J76"/>
    <mergeCell ref="X63:X64"/>
    <mergeCell ref="Y63:Y64"/>
    <mergeCell ref="Z63:Z76"/>
    <mergeCell ref="AA63:AA76"/>
    <mergeCell ref="V65:V68"/>
    <mergeCell ref="W65:W68"/>
    <mergeCell ref="X65:X68"/>
    <mergeCell ref="Y65:Y68"/>
    <mergeCell ref="AA59:AA62"/>
    <mergeCell ref="V59:V62"/>
    <mergeCell ref="W59:W62"/>
    <mergeCell ref="X59:X62"/>
    <mergeCell ref="Y59:Y62"/>
    <mergeCell ref="V63:V64"/>
    <mergeCell ref="W63:W64"/>
    <mergeCell ref="V69:V72"/>
    <mergeCell ref="W69:W72"/>
    <mergeCell ref="X69:X72"/>
    <mergeCell ref="Y69:Y72"/>
    <mergeCell ref="Y73:Y76"/>
    <mergeCell ref="J61:J62"/>
    <mergeCell ref="C63:C72"/>
    <mergeCell ref="D63:D72"/>
    <mergeCell ref="E63:E64"/>
    <mergeCell ref="F63:F64"/>
    <mergeCell ref="G63:G64"/>
    <mergeCell ref="H63:H64"/>
    <mergeCell ref="I63:I64"/>
    <mergeCell ref="J63:J64"/>
    <mergeCell ref="I59:I62"/>
    <mergeCell ref="J59:J60"/>
    <mergeCell ref="C59:C62"/>
    <mergeCell ref="D59:D62"/>
    <mergeCell ref="E59:E62"/>
    <mergeCell ref="F59:F62"/>
    <mergeCell ref="G59:G62"/>
    <mergeCell ref="H59:H62"/>
    <mergeCell ref="E65:E68"/>
    <mergeCell ref="F65:F68"/>
    <mergeCell ref="G65:G68"/>
    <mergeCell ref="H65:H68"/>
    <mergeCell ref="I65:I68"/>
    <mergeCell ref="J65:J66"/>
    <mergeCell ref="J67:J68"/>
    <mergeCell ref="V51:V54"/>
    <mergeCell ref="W51:W54"/>
    <mergeCell ref="X51:X54"/>
    <mergeCell ref="Y51:Y54"/>
    <mergeCell ref="Z51:Z62"/>
    <mergeCell ref="AA51:AA58"/>
    <mergeCell ref="V55:V58"/>
    <mergeCell ref="W55:W58"/>
    <mergeCell ref="X55:X58"/>
    <mergeCell ref="Y55:Y58"/>
    <mergeCell ref="C51:C58"/>
    <mergeCell ref="D51:D54"/>
    <mergeCell ref="E51:E54"/>
    <mergeCell ref="F51:F54"/>
    <mergeCell ref="G51:G54"/>
    <mergeCell ref="H51:H54"/>
    <mergeCell ref="I51:I54"/>
    <mergeCell ref="J51:J52"/>
    <mergeCell ref="D45:D50"/>
    <mergeCell ref="E45:E50"/>
    <mergeCell ref="F45:F50"/>
    <mergeCell ref="G45:G50"/>
    <mergeCell ref="H45:H50"/>
    <mergeCell ref="I45:I50"/>
    <mergeCell ref="J53:J54"/>
    <mergeCell ref="D55:D58"/>
    <mergeCell ref="E55:E58"/>
    <mergeCell ref="F55:F58"/>
    <mergeCell ref="G55:G58"/>
    <mergeCell ref="H55:H58"/>
    <mergeCell ref="I55:I58"/>
    <mergeCell ref="J55:J56"/>
    <mergeCell ref="J57:J58"/>
    <mergeCell ref="C27:C50"/>
    <mergeCell ref="J45:J46"/>
    <mergeCell ref="J39:J40"/>
    <mergeCell ref="V39:V44"/>
    <mergeCell ref="W39:W44"/>
    <mergeCell ref="X39:X44"/>
    <mergeCell ref="Y39:Y44"/>
    <mergeCell ref="Z39:Z44"/>
    <mergeCell ref="J47:J48"/>
    <mergeCell ref="J49:J50"/>
    <mergeCell ref="Y33:Y38"/>
    <mergeCell ref="V45:V50"/>
    <mergeCell ref="W45:W50"/>
    <mergeCell ref="X45:X50"/>
    <mergeCell ref="Y45:Y50"/>
    <mergeCell ref="Z45:Z50"/>
    <mergeCell ref="Z33:Z38"/>
    <mergeCell ref="AA45:AA50"/>
    <mergeCell ref="AA39:AA44"/>
    <mergeCell ref="AA33:AA38"/>
    <mergeCell ref="J37:J38"/>
    <mergeCell ref="V33:V38"/>
    <mergeCell ref="W33:W38"/>
    <mergeCell ref="X33:X38"/>
    <mergeCell ref="J35:J36"/>
    <mergeCell ref="D39:D44"/>
    <mergeCell ref="E39:E44"/>
    <mergeCell ref="F39:F44"/>
    <mergeCell ref="G39:G44"/>
    <mergeCell ref="H39:H44"/>
    <mergeCell ref="I39:I44"/>
    <mergeCell ref="I33:I38"/>
    <mergeCell ref="J33:J34"/>
    <mergeCell ref="D33:D38"/>
    <mergeCell ref="E33:E38"/>
    <mergeCell ref="F33:F38"/>
    <mergeCell ref="G33:G38"/>
    <mergeCell ref="H33:H38"/>
    <mergeCell ref="J41:J42"/>
    <mergeCell ref="J43:J44"/>
    <mergeCell ref="H25:H26"/>
    <mergeCell ref="I25:I26"/>
    <mergeCell ref="J25:J26"/>
    <mergeCell ref="V25:V26"/>
    <mergeCell ref="W25:W26"/>
    <mergeCell ref="X25:X26"/>
    <mergeCell ref="Y25:Y26"/>
    <mergeCell ref="J29:J30"/>
    <mergeCell ref="J31:J32"/>
    <mergeCell ref="H27:H32"/>
    <mergeCell ref="I27:I32"/>
    <mergeCell ref="J27:J28"/>
    <mergeCell ref="V27:V32"/>
    <mergeCell ref="W27:W32"/>
    <mergeCell ref="X27:X32"/>
    <mergeCell ref="D27:D32"/>
    <mergeCell ref="E27:E32"/>
    <mergeCell ref="F27:F32"/>
    <mergeCell ref="G27:G32"/>
    <mergeCell ref="Y27:Y32"/>
    <mergeCell ref="Z27:Z32"/>
    <mergeCell ref="AA27:AA32"/>
    <mergeCell ref="C23:C26"/>
    <mergeCell ref="D23:D24"/>
    <mergeCell ref="E23:E24"/>
    <mergeCell ref="F23:F24"/>
    <mergeCell ref="G23:G24"/>
    <mergeCell ref="H23:H24"/>
    <mergeCell ref="I23:I24"/>
    <mergeCell ref="J23:J24"/>
    <mergeCell ref="V23:V24"/>
    <mergeCell ref="W23:W24"/>
    <mergeCell ref="X23:X24"/>
    <mergeCell ref="Y23:Y24"/>
    <mergeCell ref="AA23:AA26"/>
    <mergeCell ref="D25:D26"/>
    <mergeCell ref="E25:E26"/>
    <mergeCell ref="F25:F26"/>
    <mergeCell ref="G25:G26"/>
    <mergeCell ref="AA19:AA22"/>
    <mergeCell ref="E21:E22"/>
    <mergeCell ref="F21:F22"/>
    <mergeCell ref="G21:G22"/>
    <mergeCell ref="H21:H22"/>
    <mergeCell ref="I21:I22"/>
    <mergeCell ref="J21:J22"/>
    <mergeCell ref="V21:V22"/>
    <mergeCell ref="W21:W22"/>
    <mergeCell ref="X21:X22"/>
    <mergeCell ref="I19:I20"/>
    <mergeCell ref="J19:J20"/>
    <mergeCell ref="V19:V20"/>
    <mergeCell ref="W19:W20"/>
    <mergeCell ref="X19:X20"/>
    <mergeCell ref="Y19:Y20"/>
    <mergeCell ref="Y21:Y22"/>
    <mergeCell ref="W15:W16"/>
    <mergeCell ref="X15:X16"/>
    <mergeCell ref="Y15:Y16"/>
    <mergeCell ref="AA15:AA18"/>
    <mergeCell ref="D17:D18"/>
    <mergeCell ref="E17:E18"/>
    <mergeCell ref="F17:F18"/>
    <mergeCell ref="G17:G18"/>
    <mergeCell ref="H17:H18"/>
    <mergeCell ref="I17:I18"/>
    <mergeCell ref="J17:J18"/>
    <mergeCell ref="V17:V18"/>
    <mergeCell ref="W17:W18"/>
    <mergeCell ref="X17:X18"/>
    <mergeCell ref="Y17:Y18"/>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W11:W12"/>
    <mergeCell ref="X11:X12"/>
    <mergeCell ref="Y11:Y12"/>
    <mergeCell ref="AA11:AA12"/>
    <mergeCell ref="D13:D14"/>
    <mergeCell ref="E13:E14"/>
    <mergeCell ref="F13:F14"/>
    <mergeCell ref="G13:G14"/>
    <mergeCell ref="H13:H14"/>
    <mergeCell ref="AA13:AA14"/>
    <mergeCell ref="I13:I14"/>
    <mergeCell ref="J13:J14"/>
    <mergeCell ref="V13:V14"/>
    <mergeCell ref="W13:W14"/>
    <mergeCell ref="X13:X14"/>
    <mergeCell ref="Y13:Y14"/>
    <mergeCell ref="C11:C14"/>
    <mergeCell ref="D11:D12"/>
    <mergeCell ref="E11:E12"/>
    <mergeCell ref="F11:F12"/>
    <mergeCell ref="G11:G12"/>
    <mergeCell ref="H11:H12"/>
    <mergeCell ref="I11:I12"/>
    <mergeCell ref="J11:J12"/>
    <mergeCell ref="V11:V12"/>
    <mergeCell ref="AA7:AA10"/>
    <mergeCell ref="D9:D10"/>
    <mergeCell ref="E9:E10"/>
    <mergeCell ref="F9:F10"/>
    <mergeCell ref="G9:G10"/>
    <mergeCell ref="H9:H10"/>
    <mergeCell ref="I9:I10"/>
    <mergeCell ref="J9:J10"/>
    <mergeCell ref="V9:V10"/>
    <mergeCell ref="W9:W10"/>
    <mergeCell ref="I7:I8"/>
    <mergeCell ref="J7:J8"/>
    <mergeCell ref="V7:V8"/>
    <mergeCell ref="W7:W8"/>
    <mergeCell ref="X7:X8"/>
    <mergeCell ref="Y7:Y8"/>
    <mergeCell ref="X9:X10"/>
    <mergeCell ref="Y9:Y10"/>
    <mergeCell ref="W3:W4"/>
    <mergeCell ref="X3:X4"/>
    <mergeCell ref="J5:J6"/>
    <mergeCell ref="V5:V6"/>
    <mergeCell ref="W5:W6"/>
    <mergeCell ref="X5:X6"/>
    <mergeCell ref="Y5:Y6"/>
    <mergeCell ref="D7:D8"/>
    <mergeCell ref="E7:E8"/>
    <mergeCell ref="F7:F8"/>
    <mergeCell ref="G7:G8"/>
    <mergeCell ref="H7:H8"/>
    <mergeCell ref="B1:C1"/>
    <mergeCell ref="E1:AB1"/>
    <mergeCell ref="K2:L2"/>
    <mergeCell ref="A3:A76"/>
    <mergeCell ref="B3:B76"/>
    <mergeCell ref="C3:C10"/>
    <mergeCell ref="D3:D4"/>
    <mergeCell ref="E3:E4"/>
    <mergeCell ref="F3:F4"/>
    <mergeCell ref="G3:G4"/>
    <mergeCell ref="Y3:Y4"/>
    <mergeCell ref="Z3:Z26"/>
    <mergeCell ref="AA3:AA6"/>
    <mergeCell ref="AB3:AB76"/>
    <mergeCell ref="D5:D6"/>
    <mergeCell ref="E5:E6"/>
    <mergeCell ref="F5:F6"/>
    <mergeCell ref="G5:G6"/>
    <mergeCell ref="H5:H6"/>
    <mergeCell ref="I5:I6"/>
    <mergeCell ref="H3:H4"/>
    <mergeCell ref="I3:I4"/>
    <mergeCell ref="J3:J4"/>
    <mergeCell ref="V3:V4"/>
  </mergeCells>
  <pageMargins left="0.70866141732283472" right="0.70866141732283472" top="0.74803149606299213" bottom="0.74803149606299213" header="0.31496062992125984" footer="0.31496062992125984"/>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4C50-8D49-4DE5-8FDE-54F9CF86356B}">
  <sheetPr>
    <tabColor theme="0"/>
    <pageSetUpPr fitToPage="1"/>
  </sheetPr>
  <dimension ref="A1:AB167"/>
  <sheetViews>
    <sheetView topLeftCell="B1" zoomScale="80" zoomScaleNormal="80" workbookViewId="0">
      <pane xSplit="5" ySplit="2" topLeftCell="K3" activePane="bottomRight" state="frozen"/>
      <selection activeCell="B1" sqref="B1"/>
      <selection pane="topRight" activeCell="G1" sqref="G1"/>
      <selection pane="bottomLeft" activeCell="B3" sqref="B3"/>
      <selection pane="bottomRight" activeCell="Q8" sqref="Q8"/>
    </sheetView>
  </sheetViews>
  <sheetFormatPr baseColWidth="10" defaultColWidth="11.42578125" defaultRowHeight="16.5" x14ac:dyDescent="0.3"/>
  <cols>
    <col min="1" max="1" width="13.28515625" style="12" customWidth="1"/>
    <col min="2" max="2" width="14.140625" style="12" customWidth="1"/>
    <col min="3" max="3" width="20.7109375" style="12" customWidth="1"/>
    <col min="4" max="4" width="20.42578125" style="12" customWidth="1"/>
    <col min="5" max="5" width="29" style="12" customWidth="1"/>
    <col min="6" max="6" width="9.7109375" style="36" customWidth="1"/>
    <col min="7" max="7" width="21" style="36" customWidth="1"/>
    <col min="8" max="8" width="31.5703125" style="36" customWidth="1"/>
    <col min="9" max="9" width="14.28515625" style="36" customWidth="1"/>
    <col min="10" max="10" width="46.5703125" style="73" customWidth="1"/>
    <col min="11" max="11" width="8.85546875" style="36" customWidth="1"/>
    <col min="12" max="12" width="6.5703125" style="36" customWidth="1"/>
    <col min="13" max="14" width="8.5703125" style="36" customWidth="1"/>
    <col min="15" max="15" width="9" style="74" customWidth="1"/>
    <col min="16" max="16" width="8.5703125" style="36" customWidth="1"/>
    <col min="17" max="20" width="13.7109375" style="8" customWidth="1"/>
    <col min="21" max="21" width="13.5703125" style="8" customWidth="1"/>
    <col min="22" max="25" width="10" style="8" customWidth="1"/>
    <col min="26" max="26" width="17.28515625" style="36" customWidth="1"/>
    <col min="27" max="27" width="14.28515625" style="36" customWidth="1"/>
    <col min="28" max="28" width="20.42578125" style="36" customWidth="1"/>
    <col min="29" max="16384" width="11.42578125" style="36"/>
  </cols>
  <sheetData>
    <row r="1" spans="1:28" ht="29.25" customHeight="1" x14ac:dyDescent="0.3">
      <c r="A1" s="66" t="s">
        <v>0</v>
      </c>
      <c r="B1" s="1159" t="s">
        <v>1</v>
      </c>
      <c r="C1" s="1160"/>
      <c r="D1" s="67" t="s">
        <v>24</v>
      </c>
      <c r="E1" s="1161">
        <v>2025</v>
      </c>
      <c r="F1" s="1161"/>
      <c r="G1" s="1161"/>
      <c r="H1" s="1161"/>
      <c r="I1" s="1161"/>
      <c r="J1" s="1161"/>
      <c r="K1" s="1161"/>
      <c r="L1" s="1161"/>
      <c r="M1" s="1161"/>
      <c r="N1" s="1161"/>
      <c r="O1" s="1161"/>
      <c r="P1" s="1161"/>
      <c r="Q1" s="1161"/>
      <c r="R1" s="1161"/>
      <c r="S1" s="1161"/>
      <c r="T1" s="1161"/>
      <c r="U1" s="1161"/>
      <c r="V1" s="1161"/>
      <c r="W1" s="1161"/>
      <c r="X1" s="1161"/>
      <c r="Y1" s="1161"/>
      <c r="Z1" s="1161"/>
      <c r="AA1" s="1161"/>
      <c r="AB1" s="1161"/>
    </row>
    <row r="2" spans="1:28" ht="45.75" customHeight="1" x14ac:dyDescent="0.3">
      <c r="A2" s="68" t="s">
        <v>2</v>
      </c>
      <c r="B2" s="69" t="s">
        <v>3</v>
      </c>
      <c r="C2" s="69" t="s">
        <v>70</v>
      </c>
      <c r="D2" s="70" t="s">
        <v>4</v>
      </c>
      <c r="E2" s="71" t="s">
        <v>415</v>
      </c>
      <c r="F2" s="16" t="s">
        <v>71</v>
      </c>
      <c r="G2" s="43" t="s">
        <v>6</v>
      </c>
      <c r="H2" s="43" t="s">
        <v>7</v>
      </c>
      <c r="I2" s="42" t="s">
        <v>8</v>
      </c>
      <c r="J2" s="72" t="s">
        <v>9</v>
      </c>
      <c r="K2" s="1162" t="s">
        <v>10</v>
      </c>
      <c r="L2" s="1162"/>
      <c r="M2" s="41">
        <v>45717</v>
      </c>
      <c r="N2" s="41">
        <v>45809</v>
      </c>
      <c r="O2" s="41">
        <v>45901</v>
      </c>
      <c r="P2" s="40">
        <v>45992</v>
      </c>
      <c r="Q2" s="44" t="s">
        <v>11</v>
      </c>
      <c r="R2" s="44" t="s">
        <v>12</v>
      </c>
      <c r="S2" s="44" t="s">
        <v>13</v>
      </c>
      <c r="T2" s="44" t="s">
        <v>14</v>
      </c>
      <c r="U2" s="44" t="s">
        <v>15</v>
      </c>
      <c r="V2" s="44" t="s">
        <v>16</v>
      </c>
      <c r="W2" s="44" t="s">
        <v>17</v>
      </c>
      <c r="X2" s="44" t="s">
        <v>18</v>
      </c>
      <c r="Y2" s="44" t="s">
        <v>19</v>
      </c>
      <c r="Z2" s="39" t="s">
        <v>26</v>
      </c>
      <c r="AA2" s="38" t="s">
        <v>20</v>
      </c>
      <c r="AB2" s="37" t="s">
        <v>21</v>
      </c>
    </row>
    <row r="3" spans="1:28" ht="30" customHeight="1" x14ac:dyDescent="0.3">
      <c r="A3" s="1137" t="s">
        <v>111</v>
      </c>
      <c r="B3" s="1138" t="s">
        <v>72</v>
      </c>
      <c r="C3" s="1139" t="s">
        <v>73</v>
      </c>
      <c r="D3" s="1140" t="s">
        <v>74</v>
      </c>
      <c r="E3" s="1141" t="s">
        <v>75</v>
      </c>
      <c r="F3" s="1142">
        <v>99</v>
      </c>
      <c r="G3" s="1141" t="s">
        <v>840</v>
      </c>
      <c r="H3" s="1147" t="s">
        <v>831</v>
      </c>
      <c r="I3" s="1148">
        <v>0</v>
      </c>
      <c r="J3" s="1151" t="s">
        <v>832</v>
      </c>
      <c r="K3" s="489">
        <v>0.1</v>
      </c>
      <c r="L3" s="365" t="s">
        <v>22</v>
      </c>
      <c r="M3" s="366">
        <v>1</v>
      </c>
      <c r="N3" s="366">
        <v>1</v>
      </c>
      <c r="O3" s="366">
        <v>1</v>
      </c>
      <c r="P3" s="367">
        <v>1</v>
      </c>
      <c r="Q3" s="368">
        <f>+SUM(M3:M3)*K3</f>
        <v>0.1</v>
      </c>
      <c r="R3" s="368">
        <f>+SUM(N3:N3)*K3</f>
        <v>0.1</v>
      </c>
      <c r="S3" s="368">
        <f>+SUM(O3:O3)*K3</f>
        <v>0.1</v>
      </c>
      <c r="T3" s="368">
        <f>+SUM(P3:P3)*K3</f>
        <v>0.1</v>
      </c>
      <c r="U3" s="369">
        <f>+MAX(Q3:T3)</f>
        <v>0.1</v>
      </c>
      <c r="V3" s="576">
        <v>0</v>
      </c>
      <c r="W3" s="576">
        <v>0</v>
      </c>
      <c r="X3" s="576">
        <v>0</v>
      </c>
      <c r="Y3" s="576">
        <v>0</v>
      </c>
      <c r="Z3" s="585" t="s">
        <v>76</v>
      </c>
      <c r="AA3" s="585" t="s">
        <v>77</v>
      </c>
      <c r="AB3" s="1143" t="s">
        <v>112</v>
      </c>
    </row>
    <row r="4" spans="1:28" ht="37.5" customHeight="1" x14ac:dyDescent="0.3">
      <c r="A4" s="1137"/>
      <c r="B4" s="1138"/>
      <c r="C4" s="1139"/>
      <c r="D4" s="1140"/>
      <c r="E4" s="1141"/>
      <c r="F4" s="1142"/>
      <c r="G4" s="1141"/>
      <c r="H4" s="1147"/>
      <c r="I4" s="1149"/>
      <c r="J4" s="1146"/>
      <c r="K4" s="490">
        <v>0.1</v>
      </c>
      <c r="L4" s="370" t="s">
        <v>23</v>
      </c>
      <c r="M4" s="371">
        <v>0</v>
      </c>
      <c r="N4" s="371">
        <v>0</v>
      </c>
      <c r="O4" s="371">
        <v>0</v>
      </c>
      <c r="P4" s="372">
        <v>0</v>
      </c>
      <c r="Q4" s="373">
        <f>+SUM(M4:M4)*K4</f>
        <v>0</v>
      </c>
      <c r="R4" s="373">
        <f>+SUM(N4:N4)*K4</f>
        <v>0</v>
      </c>
      <c r="S4" s="373">
        <f t="shared" ref="S4:S71" si="0">+SUM(O4:O4)*K4</f>
        <v>0</v>
      </c>
      <c r="T4" s="373">
        <f t="shared" ref="T4:T71" si="1">+SUM(P4:P4)*K4</f>
        <v>0</v>
      </c>
      <c r="U4" s="374">
        <f t="shared" ref="U4:U71" si="2">+MAX(Q4:T4)</f>
        <v>0</v>
      </c>
      <c r="V4" s="577"/>
      <c r="W4" s="577"/>
      <c r="X4" s="577"/>
      <c r="Y4" s="577"/>
      <c r="Z4" s="586"/>
      <c r="AA4" s="586"/>
      <c r="AB4" s="1144"/>
    </row>
    <row r="5" spans="1:28" ht="30.6" customHeight="1" x14ac:dyDescent="0.3">
      <c r="A5" s="1137"/>
      <c r="B5" s="1138"/>
      <c r="C5" s="1139"/>
      <c r="D5" s="1140"/>
      <c r="E5" s="1141"/>
      <c r="F5" s="1142"/>
      <c r="G5" s="1141"/>
      <c r="H5" s="1141" t="s">
        <v>839</v>
      </c>
      <c r="I5" s="1149"/>
      <c r="J5" s="1146" t="s">
        <v>833</v>
      </c>
      <c r="K5" s="491">
        <v>0.1</v>
      </c>
      <c r="L5" s="365" t="s">
        <v>22</v>
      </c>
      <c r="M5" s="375">
        <v>0.05</v>
      </c>
      <c r="N5" s="375">
        <v>0.15</v>
      </c>
      <c r="O5" s="375">
        <v>0.6</v>
      </c>
      <c r="P5" s="376">
        <v>1</v>
      </c>
      <c r="Q5" s="368">
        <f t="shared" ref="Q5:Q71" si="3">+SUM(M5:M5)*K5</f>
        <v>5.000000000000001E-3</v>
      </c>
      <c r="R5" s="368">
        <f t="shared" ref="R5:R71" si="4">+SUM(N5:N5)*K5</f>
        <v>1.4999999999999999E-2</v>
      </c>
      <c r="S5" s="368">
        <f t="shared" si="0"/>
        <v>0.06</v>
      </c>
      <c r="T5" s="368">
        <f t="shared" si="1"/>
        <v>0.1</v>
      </c>
      <c r="U5" s="369">
        <f t="shared" si="2"/>
        <v>0.1</v>
      </c>
      <c r="V5" s="577"/>
      <c r="W5" s="577"/>
      <c r="X5" s="577"/>
      <c r="Y5" s="577"/>
      <c r="Z5" s="586"/>
      <c r="AA5" s="586"/>
      <c r="AB5" s="1144"/>
    </row>
    <row r="6" spans="1:28" ht="25.9" customHeight="1" x14ac:dyDescent="0.3">
      <c r="A6" s="1137"/>
      <c r="B6" s="1138"/>
      <c r="C6" s="1139"/>
      <c r="D6" s="1140"/>
      <c r="E6" s="1141"/>
      <c r="F6" s="1142"/>
      <c r="G6" s="1141"/>
      <c r="H6" s="1141"/>
      <c r="I6" s="1149"/>
      <c r="J6" s="1146"/>
      <c r="K6" s="490">
        <v>0.1</v>
      </c>
      <c r="L6" s="370" t="s">
        <v>23</v>
      </c>
      <c r="M6" s="371">
        <v>0</v>
      </c>
      <c r="N6" s="371">
        <v>0</v>
      </c>
      <c r="O6" s="371">
        <v>0</v>
      </c>
      <c r="P6" s="372">
        <v>0</v>
      </c>
      <c r="Q6" s="373">
        <f t="shared" si="3"/>
        <v>0</v>
      </c>
      <c r="R6" s="373">
        <f t="shared" si="4"/>
        <v>0</v>
      </c>
      <c r="S6" s="373">
        <f t="shared" si="0"/>
        <v>0</v>
      </c>
      <c r="T6" s="373">
        <f t="shared" si="1"/>
        <v>0</v>
      </c>
      <c r="U6" s="374">
        <f t="shared" si="2"/>
        <v>0</v>
      </c>
      <c r="V6" s="577"/>
      <c r="W6" s="577"/>
      <c r="X6" s="577"/>
      <c r="Y6" s="577"/>
      <c r="Z6" s="586"/>
      <c r="AA6" s="586"/>
      <c r="AB6" s="1144"/>
    </row>
    <row r="7" spans="1:28" ht="32.25" customHeight="1" x14ac:dyDescent="0.3">
      <c r="A7" s="1137"/>
      <c r="B7" s="1138"/>
      <c r="C7" s="1139"/>
      <c r="D7" s="1140"/>
      <c r="E7" s="1141"/>
      <c r="F7" s="1142"/>
      <c r="G7" s="1141"/>
      <c r="H7" s="1141" t="s">
        <v>834</v>
      </c>
      <c r="I7" s="1149"/>
      <c r="J7" s="1146" t="s">
        <v>835</v>
      </c>
      <c r="K7" s="491">
        <v>0.4</v>
      </c>
      <c r="L7" s="365" t="s">
        <v>22</v>
      </c>
      <c r="M7" s="375">
        <v>0</v>
      </c>
      <c r="N7" s="375">
        <v>0</v>
      </c>
      <c r="O7" s="375">
        <v>0.5</v>
      </c>
      <c r="P7" s="376">
        <v>1</v>
      </c>
      <c r="Q7" s="368">
        <f t="shared" si="3"/>
        <v>0</v>
      </c>
      <c r="R7" s="368">
        <f t="shared" si="4"/>
        <v>0</v>
      </c>
      <c r="S7" s="368">
        <f t="shared" si="0"/>
        <v>0.2</v>
      </c>
      <c r="T7" s="368">
        <f t="shared" si="1"/>
        <v>0.4</v>
      </c>
      <c r="U7" s="369">
        <f t="shared" si="2"/>
        <v>0.4</v>
      </c>
      <c r="V7" s="577"/>
      <c r="W7" s="577"/>
      <c r="X7" s="577"/>
      <c r="Y7" s="577"/>
      <c r="Z7" s="586"/>
      <c r="AA7" s="586"/>
      <c r="AB7" s="1144"/>
    </row>
    <row r="8" spans="1:28" ht="32.25" customHeight="1" x14ac:dyDescent="0.3">
      <c r="A8" s="1137"/>
      <c r="B8" s="1138"/>
      <c r="C8" s="1139"/>
      <c r="D8" s="1140"/>
      <c r="E8" s="1141"/>
      <c r="F8" s="1142"/>
      <c r="G8" s="1141"/>
      <c r="H8" s="1141"/>
      <c r="I8" s="1149"/>
      <c r="J8" s="1146"/>
      <c r="K8" s="490">
        <v>0.4</v>
      </c>
      <c r="L8" s="370" t="s">
        <v>23</v>
      </c>
      <c r="M8" s="371">
        <v>0</v>
      </c>
      <c r="N8" s="371">
        <v>0</v>
      </c>
      <c r="O8" s="371">
        <v>0</v>
      </c>
      <c r="P8" s="372">
        <v>0</v>
      </c>
      <c r="Q8" s="373">
        <f t="shared" si="3"/>
        <v>0</v>
      </c>
      <c r="R8" s="373">
        <f t="shared" si="4"/>
        <v>0</v>
      </c>
      <c r="S8" s="373">
        <f t="shared" si="0"/>
        <v>0</v>
      </c>
      <c r="T8" s="373">
        <f t="shared" si="1"/>
        <v>0</v>
      </c>
      <c r="U8" s="374">
        <f t="shared" si="2"/>
        <v>0</v>
      </c>
      <c r="V8" s="577"/>
      <c r="W8" s="577"/>
      <c r="X8" s="577"/>
      <c r="Y8" s="577"/>
      <c r="Z8" s="586"/>
      <c r="AA8" s="586"/>
      <c r="AB8" s="1144"/>
    </row>
    <row r="9" spans="1:28" ht="32.25" customHeight="1" x14ac:dyDescent="0.3">
      <c r="A9" s="1137"/>
      <c r="B9" s="1138"/>
      <c r="C9" s="1139"/>
      <c r="D9" s="1140"/>
      <c r="E9" s="1141"/>
      <c r="F9" s="1142"/>
      <c r="G9" s="1141"/>
      <c r="H9" s="1141" t="s">
        <v>836</v>
      </c>
      <c r="I9" s="1149"/>
      <c r="J9" s="1146" t="s">
        <v>837</v>
      </c>
      <c r="K9" s="491">
        <v>0.2</v>
      </c>
      <c r="L9" s="365" t="s">
        <v>22</v>
      </c>
      <c r="M9" s="375">
        <v>0</v>
      </c>
      <c r="N9" s="375">
        <v>0</v>
      </c>
      <c r="O9" s="375">
        <v>0</v>
      </c>
      <c r="P9" s="376">
        <v>1</v>
      </c>
      <c r="Q9" s="368">
        <f>+SUM(M9:M9)*K9</f>
        <v>0</v>
      </c>
      <c r="R9" s="368">
        <f>+SUM(N9:N9)*K9</f>
        <v>0</v>
      </c>
      <c r="S9" s="368">
        <f>+SUM(O9:O9)*K9</f>
        <v>0</v>
      </c>
      <c r="T9" s="368">
        <f>+SUM(P9:P9)*K9</f>
        <v>0.2</v>
      </c>
      <c r="U9" s="369">
        <f>+MAX(Q9:T9)</f>
        <v>0.2</v>
      </c>
      <c r="V9" s="577"/>
      <c r="W9" s="577"/>
      <c r="X9" s="577"/>
      <c r="Y9" s="577"/>
      <c r="Z9" s="586"/>
      <c r="AA9" s="586"/>
      <c r="AB9" s="1144"/>
    </row>
    <row r="10" spans="1:28" ht="32.25" customHeight="1" x14ac:dyDescent="0.3">
      <c r="A10" s="1137"/>
      <c r="B10" s="1138"/>
      <c r="C10" s="1139"/>
      <c r="D10" s="1140"/>
      <c r="E10" s="1141"/>
      <c r="F10" s="1142"/>
      <c r="G10" s="1141"/>
      <c r="H10" s="1141"/>
      <c r="I10" s="1149"/>
      <c r="J10" s="1146"/>
      <c r="K10" s="490">
        <v>0.2</v>
      </c>
      <c r="L10" s="370" t="s">
        <v>23</v>
      </c>
      <c r="M10" s="371">
        <v>0</v>
      </c>
      <c r="N10" s="371">
        <v>0</v>
      </c>
      <c r="O10" s="371">
        <v>0</v>
      </c>
      <c r="P10" s="372">
        <v>0</v>
      </c>
      <c r="Q10" s="373">
        <f t="shared" si="3"/>
        <v>0</v>
      </c>
      <c r="R10" s="373">
        <f t="shared" si="4"/>
        <v>0</v>
      </c>
      <c r="S10" s="373">
        <f t="shared" si="0"/>
        <v>0</v>
      </c>
      <c r="T10" s="373">
        <f t="shared" si="1"/>
        <v>0</v>
      </c>
      <c r="U10" s="374">
        <f t="shared" si="2"/>
        <v>0</v>
      </c>
      <c r="V10" s="577"/>
      <c r="W10" s="577"/>
      <c r="X10" s="577"/>
      <c r="Y10" s="577"/>
      <c r="Z10" s="586"/>
      <c r="AA10" s="586"/>
      <c r="AB10" s="1144"/>
    </row>
    <row r="11" spans="1:28" ht="32.25" customHeight="1" x14ac:dyDescent="0.3">
      <c r="A11" s="1137"/>
      <c r="B11" s="1138"/>
      <c r="C11" s="1139"/>
      <c r="D11" s="1140"/>
      <c r="E11" s="1141"/>
      <c r="F11" s="1142"/>
      <c r="G11" s="1141"/>
      <c r="H11" s="1141" t="s">
        <v>838</v>
      </c>
      <c r="I11" s="1149"/>
      <c r="J11" s="1163" t="s">
        <v>1100</v>
      </c>
      <c r="K11" s="491">
        <v>0.2</v>
      </c>
      <c r="L11" s="365" t="s">
        <v>22</v>
      </c>
      <c r="M11" s="375">
        <v>0.1</v>
      </c>
      <c r="N11" s="375">
        <v>0.3</v>
      </c>
      <c r="O11" s="375">
        <v>0.7</v>
      </c>
      <c r="P11" s="376">
        <v>1</v>
      </c>
      <c r="Q11" s="368">
        <f t="shared" si="3"/>
        <v>2.0000000000000004E-2</v>
      </c>
      <c r="R11" s="368">
        <f t="shared" si="4"/>
        <v>0.06</v>
      </c>
      <c r="S11" s="368">
        <f t="shared" si="0"/>
        <v>0.13999999999999999</v>
      </c>
      <c r="T11" s="368">
        <f t="shared" si="1"/>
        <v>0.2</v>
      </c>
      <c r="U11" s="369">
        <f t="shared" si="2"/>
        <v>0.2</v>
      </c>
      <c r="V11" s="577"/>
      <c r="W11" s="577"/>
      <c r="X11" s="577"/>
      <c r="Y11" s="577"/>
      <c r="Z11" s="586"/>
      <c r="AA11" s="586"/>
      <c r="AB11" s="1144"/>
    </row>
    <row r="12" spans="1:28" ht="32.25" customHeight="1" x14ac:dyDescent="0.3">
      <c r="A12" s="1137"/>
      <c r="B12" s="1138"/>
      <c r="C12" s="1139"/>
      <c r="D12" s="1140"/>
      <c r="E12" s="1141"/>
      <c r="F12" s="1142"/>
      <c r="G12" s="1141"/>
      <c r="H12" s="1141"/>
      <c r="I12" s="1150"/>
      <c r="J12" s="1151"/>
      <c r="K12" s="490">
        <v>0.2</v>
      </c>
      <c r="L12" s="370" t="s">
        <v>23</v>
      </c>
      <c r="M12" s="371">
        <v>0</v>
      </c>
      <c r="N12" s="371">
        <v>0</v>
      </c>
      <c r="O12" s="371">
        <v>0</v>
      </c>
      <c r="P12" s="372">
        <v>0</v>
      </c>
      <c r="Q12" s="373">
        <f t="shared" si="3"/>
        <v>0</v>
      </c>
      <c r="R12" s="373">
        <f t="shared" si="4"/>
        <v>0</v>
      </c>
      <c r="S12" s="373">
        <f t="shared" si="0"/>
        <v>0</v>
      </c>
      <c r="T12" s="373">
        <f t="shared" si="1"/>
        <v>0</v>
      </c>
      <c r="U12" s="374">
        <f t="shared" si="2"/>
        <v>0</v>
      </c>
      <c r="V12" s="602"/>
      <c r="W12" s="602"/>
      <c r="X12" s="602"/>
      <c r="Y12" s="602"/>
      <c r="Z12" s="587"/>
      <c r="AA12" s="587"/>
      <c r="AB12" s="1144"/>
    </row>
    <row r="13" spans="1:28" ht="32.25" customHeight="1" x14ac:dyDescent="0.3">
      <c r="A13" s="1137"/>
      <c r="B13" s="1138"/>
      <c r="C13" s="1139"/>
      <c r="D13" s="1152" t="s">
        <v>78</v>
      </c>
      <c r="E13" s="1146" t="s">
        <v>1089</v>
      </c>
      <c r="F13" s="1153">
        <v>100</v>
      </c>
      <c r="G13" s="1156" t="s">
        <v>640</v>
      </c>
      <c r="H13" s="1156" t="s">
        <v>641</v>
      </c>
      <c r="I13" s="1157">
        <f>+MAX(V13:Y18)</f>
        <v>0</v>
      </c>
      <c r="J13" s="1164" t="s">
        <v>79</v>
      </c>
      <c r="K13" s="492">
        <v>0.2</v>
      </c>
      <c r="L13" s="365" t="s">
        <v>22</v>
      </c>
      <c r="M13" s="377">
        <v>1</v>
      </c>
      <c r="N13" s="377">
        <v>1</v>
      </c>
      <c r="O13" s="377">
        <v>1</v>
      </c>
      <c r="P13" s="378">
        <v>1</v>
      </c>
      <c r="Q13" s="368">
        <f t="shared" si="3"/>
        <v>0.2</v>
      </c>
      <c r="R13" s="368">
        <f t="shared" si="4"/>
        <v>0.2</v>
      </c>
      <c r="S13" s="368">
        <f t="shared" si="0"/>
        <v>0.2</v>
      </c>
      <c r="T13" s="368">
        <f t="shared" si="1"/>
        <v>0.2</v>
      </c>
      <c r="U13" s="369">
        <f t="shared" si="2"/>
        <v>0.2</v>
      </c>
      <c r="V13" s="576">
        <f>+Q14+Q16+Q18</f>
        <v>0</v>
      </c>
      <c r="W13" s="576">
        <f>+R14+R16+R18</f>
        <v>0</v>
      </c>
      <c r="X13" s="576">
        <f>+S14+S16+S18</f>
        <v>0</v>
      </c>
      <c r="Y13" s="576">
        <f>+T14+T16+T18</f>
        <v>0</v>
      </c>
      <c r="Z13" s="591" t="s">
        <v>108</v>
      </c>
      <c r="AA13" s="591" t="s">
        <v>108</v>
      </c>
      <c r="AB13" s="1144"/>
    </row>
    <row r="14" spans="1:28" ht="32.25" customHeight="1" x14ac:dyDescent="0.3">
      <c r="A14" s="1137"/>
      <c r="B14" s="1138"/>
      <c r="C14" s="1139"/>
      <c r="D14" s="1152"/>
      <c r="E14" s="1146"/>
      <c r="F14" s="1154"/>
      <c r="G14" s="1156"/>
      <c r="H14" s="1156"/>
      <c r="I14" s="1158"/>
      <c r="J14" s="1164"/>
      <c r="K14" s="490">
        <v>0.2</v>
      </c>
      <c r="L14" s="370" t="s">
        <v>23</v>
      </c>
      <c r="M14" s="379">
        <v>0</v>
      </c>
      <c r="N14" s="379">
        <v>0</v>
      </c>
      <c r="O14" s="379">
        <v>0</v>
      </c>
      <c r="P14" s="380">
        <v>0</v>
      </c>
      <c r="Q14" s="373">
        <f t="shared" si="3"/>
        <v>0</v>
      </c>
      <c r="R14" s="373">
        <f t="shared" si="4"/>
        <v>0</v>
      </c>
      <c r="S14" s="373">
        <f t="shared" si="0"/>
        <v>0</v>
      </c>
      <c r="T14" s="373">
        <f t="shared" si="1"/>
        <v>0</v>
      </c>
      <c r="U14" s="374">
        <f t="shared" si="2"/>
        <v>0</v>
      </c>
      <c r="V14" s="577"/>
      <c r="W14" s="577"/>
      <c r="X14" s="577"/>
      <c r="Y14" s="577"/>
      <c r="Z14" s="586"/>
      <c r="AA14" s="586"/>
      <c r="AB14" s="1144"/>
    </row>
    <row r="15" spans="1:28" ht="32.25" customHeight="1" x14ac:dyDescent="0.3">
      <c r="A15" s="1137"/>
      <c r="B15" s="1138"/>
      <c r="C15" s="1139"/>
      <c r="D15" s="1152"/>
      <c r="E15" s="1146"/>
      <c r="F15" s="1154"/>
      <c r="G15" s="1156"/>
      <c r="H15" s="1156"/>
      <c r="I15" s="1158"/>
      <c r="J15" s="1164" t="s">
        <v>80</v>
      </c>
      <c r="K15" s="492">
        <v>0.7</v>
      </c>
      <c r="L15" s="365" t="s">
        <v>22</v>
      </c>
      <c r="M15" s="377">
        <v>0.1</v>
      </c>
      <c r="N15" s="377">
        <v>0.4</v>
      </c>
      <c r="O15" s="377">
        <v>0.6</v>
      </c>
      <c r="P15" s="378">
        <v>1</v>
      </c>
      <c r="Q15" s="368">
        <f t="shared" si="3"/>
        <v>6.9999999999999993E-2</v>
      </c>
      <c r="R15" s="368">
        <f t="shared" si="4"/>
        <v>0.27999999999999997</v>
      </c>
      <c r="S15" s="368">
        <f t="shared" si="0"/>
        <v>0.42</v>
      </c>
      <c r="T15" s="368">
        <f t="shared" si="1"/>
        <v>0.7</v>
      </c>
      <c r="U15" s="369">
        <f t="shared" si="2"/>
        <v>0.7</v>
      </c>
      <c r="V15" s="577"/>
      <c r="W15" s="577"/>
      <c r="X15" s="577"/>
      <c r="Y15" s="577"/>
      <c r="Z15" s="586"/>
      <c r="AA15" s="586"/>
      <c r="AB15" s="1144"/>
    </row>
    <row r="16" spans="1:28" ht="32.25" customHeight="1" x14ac:dyDescent="0.3">
      <c r="A16" s="1137"/>
      <c r="B16" s="1138"/>
      <c r="C16" s="1139"/>
      <c r="D16" s="1152"/>
      <c r="E16" s="1146"/>
      <c r="F16" s="1154"/>
      <c r="G16" s="1156"/>
      <c r="H16" s="1156"/>
      <c r="I16" s="1158"/>
      <c r="J16" s="1164"/>
      <c r="K16" s="490">
        <v>0.7</v>
      </c>
      <c r="L16" s="370" t="s">
        <v>23</v>
      </c>
      <c r="M16" s="379">
        <v>0</v>
      </c>
      <c r="N16" s="379">
        <v>0</v>
      </c>
      <c r="O16" s="379">
        <v>0</v>
      </c>
      <c r="P16" s="380">
        <v>0</v>
      </c>
      <c r="Q16" s="373">
        <f t="shared" si="3"/>
        <v>0</v>
      </c>
      <c r="R16" s="373">
        <f t="shared" si="4"/>
        <v>0</v>
      </c>
      <c r="S16" s="373">
        <f t="shared" si="0"/>
        <v>0</v>
      </c>
      <c r="T16" s="373">
        <f t="shared" si="1"/>
        <v>0</v>
      </c>
      <c r="U16" s="374">
        <f t="shared" si="2"/>
        <v>0</v>
      </c>
      <c r="V16" s="577"/>
      <c r="W16" s="577"/>
      <c r="X16" s="577"/>
      <c r="Y16" s="577"/>
      <c r="Z16" s="586"/>
      <c r="AA16" s="586"/>
      <c r="AB16" s="1144"/>
    </row>
    <row r="17" spans="1:28" ht="32.25" customHeight="1" x14ac:dyDescent="0.3">
      <c r="A17" s="1137"/>
      <c r="B17" s="1138"/>
      <c r="C17" s="1139"/>
      <c r="D17" s="1152"/>
      <c r="E17" s="1146"/>
      <c r="F17" s="1154"/>
      <c r="G17" s="1156"/>
      <c r="H17" s="1156"/>
      <c r="I17" s="1158"/>
      <c r="J17" s="1164" t="s">
        <v>81</v>
      </c>
      <c r="K17" s="492">
        <v>0.1</v>
      </c>
      <c r="L17" s="365" t="s">
        <v>22</v>
      </c>
      <c r="M17" s="377">
        <v>0.25</v>
      </c>
      <c r="N17" s="377">
        <v>0.5</v>
      </c>
      <c r="O17" s="377">
        <v>0.75</v>
      </c>
      <c r="P17" s="378">
        <v>1</v>
      </c>
      <c r="Q17" s="368">
        <f t="shared" si="3"/>
        <v>2.5000000000000001E-2</v>
      </c>
      <c r="R17" s="368">
        <f t="shared" si="4"/>
        <v>0.05</v>
      </c>
      <c r="S17" s="368">
        <f t="shared" si="0"/>
        <v>7.5000000000000011E-2</v>
      </c>
      <c r="T17" s="368">
        <f t="shared" si="1"/>
        <v>0.1</v>
      </c>
      <c r="U17" s="369">
        <f t="shared" si="2"/>
        <v>0.1</v>
      </c>
      <c r="V17" s="577"/>
      <c r="W17" s="577"/>
      <c r="X17" s="577"/>
      <c r="Y17" s="577"/>
      <c r="Z17" s="586"/>
      <c r="AA17" s="586"/>
      <c r="AB17" s="1144"/>
    </row>
    <row r="18" spans="1:28" ht="32.25" customHeight="1" x14ac:dyDescent="0.3">
      <c r="A18" s="1137"/>
      <c r="B18" s="1138"/>
      <c r="C18" s="1139"/>
      <c r="D18" s="1152"/>
      <c r="E18" s="1146"/>
      <c r="F18" s="1155"/>
      <c r="G18" s="1156"/>
      <c r="H18" s="1156"/>
      <c r="I18" s="1158"/>
      <c r="J18" s="1165"/>
      <c r="K18" s="490">
        <v>0.1</v>
      </c>
      <c r="L18" s="370" t="s">
        <v>23</v>
      </c>
      <c r="M18" s="379">
        <v>0</v>
      </c>
      <c r="N18" s="379">
        <v>0</v>
      </c>
      <c r="O18" s="379">
        <v>0</v>
      </c>
      <c r="P18" s="380">
        <v>0</v>
      </c>
      <c r="Q18" s="373">
        <f t="shared" si="3"/>
        <v>0</v>
      </c>
      <c r="R18" s="373">
        <f t="shared" si="4"/>
        <v>0</v>
      </c>
      <c r="S18" s="373">
        <f t="shared" si="0"/>
        <v>0</v>
      </c>
      <c r="T18" s="373">
        <f t="shared" si="1"/>
        <v>0</v>
      </c>
      <c r="U18" s="374">
        <f t="shared" si="2"/>
        <v>0</v>
      </c>
      <c r="V18" s="602"/>
      <c r="W18" s="602"/>
      <c r="X18" s="602"/>
      <c r="Y18" s="602"/>
      <c r="Z18" s="586"/>
      <c r="AA18" s="586"/>
      <c r="AB18" s="1144"/>
    </row>
    <row r="19" spans="1:28" ht="32.25" customHeight="1" x14ac:dyDescent="0.3">
      <c r="A19" s="1137"/>
      <c r="B19" s="1138"/>
      <c r="C19" s="1139"/>
      <c r="D19" s="1169" t="s">
        <v>82</v>
      </c>
      <c r="E19" s="1171" t="s">
        <v>875</v>
      </c>
      <c r="F19" s="1174">
        <v>101</v>
      </c>
      <c r="G19" s="1177" t="s">
        <v>876</v>
      </c>
      <c r="H19" s="1177" t="s">
        <v>877</v>
      </c>
      <c r="I19" s="1180"/>
      <c r="J19" s="1166" t="s">
        <v>878</v>
      </c>
      <c r="K19" s="381">
        <v>0.15</v>
      </c>
      <c r="L19" s="365" t="s">
        <v>22</v>
      </c>
      <c r="M19" s="382">
        <v>1</v>
      </c>
      <c r="N19" s="382">
        <v>1</v>
      </c>
      <c r="O19" s="382">
        <v>1</v>
      </c>
      <c r="P19" s="382">
        <v>1</v>
      </c>
      <c r="Q19" s="368">
        <f>+SUM(M19:M19)*K19</f>
        <v>0.15</v>
      </c>
      <c r="R19" s="368">
        <f>+SUM(N19:N19)*K19</f>
        <v>0.15</v>
      </c>
      <c r="S19" s="368">
        <f>+SUM(O19:O19)*K19</f>
        <v>0.15</v>
      </c>
      <c r="T19" s="368">
        <f>+SUM(P19:P19)*K19</f>
        <v>0.15</v>
      </c>
      <c r="U19" s="369">
        <f>+MAX(Q19:T19)</f>
        <v>0.15</v>
      </c>
      <c r="V19" s="576">
        <f>+Q24+Q20+Q26</f>
        <v>0</v>
      </c>
      <c r="W19" s="576">
        <f>+R24+R20+R26</f>
        <v>0</v>
      </c>
      <c r="X19" s="576">
        <f>+S24+S20+S26</f>
        <v>0</v>
      </c>
      <c r="Y19" s="576">
        <f>+T24+T20+T26</f>
        <v>0</v>
      </c>
      <c r="Z19" s="591" t="s">
        <v>1200</v>
      </c>
      <c r="AA19" s="591" t="s">
        <v>1200</v>
      </c>
      <c r="AB19" s="1144"/>
    </row>
    <row r="20" spans="1:28" ht="32.25" customHeight="1" x14ac:dyDescent="0.3">
      <c r="A20" s="1137"/>
      <c r="B20" s="1138"/>
      <c r="C20" s="1139"/>
      <c r="D20" s="1170"/>
      <c r="E20" s="1172"/>
      <c r="F20" s="1175"/>
      <c r="G20" s="1178"/>
      <c r="H20" s="1178"/>
      <c r="I20" s="1181"/>
      <c r="J20" s="1166"/>
      <c r="K20" s="490">
        <v>0.15</v>
      </c>
      <c r="L20" s="370" t="s">
        <v>23</v>
      </c>
      <c r="M20" s="379">
        <v>0</v>
      </c>
      <c r="N20" s="379">
        <v>0</v>
      </c>
      <c r="O20" s="379">
        <v>0</v>
      </c>
      <c r="P20" s="380">
        <v>0</v>
      </c>
      <c r="Q20" s="373">
        <f t="shared" ref="Q20" si="5">+SUM(M20:M20)*K20</f>
        <v>0</v>
      </c>
      <c r="R20" s="373">
        <f t="shared" ref="R20" si="6">+SUM(N20:N20)*K20</f>
        <v>0</v>
      </c>
      <c r="S20" s="373">
        <f t="shared" ref="S20" si="7">+SUM(O20:O20)*K20</f>
        <v>0</v>
      </c>
      <c r="T20" s="373">
        <f t="shared" ref="T20" si="8">+SUM(P20:P20)*K20</f>
        <v>0</v>
      </c>
      <c r="U20" s="374">
        <f t="shared" ref="U20" si="9">+MAX(Q20:T20)</f>
        <v>0</v>
      </c>
      <c r="V20" s="577"/>
      <c r="W20" s="577"/>
      <c r="X20" s="577"/>
      <c r="Y20" s="577"/>
      <c r="Z20" s="586"/>
      <c r="AA20" s="586"/>
      <c r="AB20" s="1144"/>
    </row>
    <row r="21" spans="1:28" ht="32.25" customHeight="1" x14ac:dyDescent="0.3">
      <c r="A21" s="1137"/>
      <c r="B21" s="1138"/>
      <c r="C21" s="1139"/>
      <c r="D21" s="1170"/>
      <c r="E21" s="1172"/>
      <c r="F21" s="1175"/>
      <c r="G21" s="1178"/>
      <c r="H21" s="1178"/>
      <c r="I21" s="1181"/>
      <c r="J21" s="1166" t="s">
        <v>879</v>
      </c>
      <c r="K21" s="381">
        <v>0.15</v>
      </c>
      <c r="L21" s="365" t="s">
        <v>22</v>
      </c>
      <c r="M21" s="382">
        <v>0</v>
      </c>
      <c r="N21" s="382">
        <v>1</v>
      </c>
      <c r="O21" s="382">
        <v>1</v>
      </c>
      <c r="P21" s="382">
        <v>1</v>
      </c>
      <c r="Q21" s="368">
        <f>+SUM(M21:M21)*K21</f>
        <v>0</v>
      </c>
      <c r="R21" s="368">
        <f>+SUM(N21:N21)*K21</f>
        <v>0.15</v>
      </c>
      <c r="S21" s="368">
        <f>+SUM(O21:O21)*K21</f>
        <v>0.15</v>
      </c>
      <c r="T21" s="368">
        <f>+SUM(P21:P21)*K21</f>
        <v>0.15</v>
      </c>
      <c r="U21" s="369">
        <f>+MAX(Q21:T21)</f>
        <v>0.15</v>
      </c>
      <c r="V21" s="577"/>
      <c r="W21" s="577"/>
      <c r="X21" s="577"/>
      <c r="Y21" s="577"/>
      <c r="Z21" s="586"/>
      <c r="AA21" s="586"/>
      <c r="AB21" s="1144"/>
    </row>
    <row r="22" spans="1:28" ht="32.25" customHeight="1" x14ac:dyDescent="0.3">
      <c r="A22" s="1137"/>
      <c r="B22" s="1138"/>
      <c r="C22" s="1139"/>
      <c r="D22" s="1170"/>
      <c r="E22" s="1172"/>
      <c r="F22" s="1175"/>
      <c r="G22" s="1178"/>
      <c r="H22" s="1178"/>
      <c r="I22" s="1181"/>
      <c r="J22" s="1166"/>
      <c r="K22" s="490">
        <v>0.15</v>
      </c>
      <c r="L22" s="370" t="s">
        <v>23</v>
      </c>
      <c r="M22" s="379">
        <v>0</v>
      </c>
      <c r="N22" s="379">
        <v>0</v>
      </c>
      <c r="O22" s="379">
        <v>0</v>
      </c>
      <c r="P22" s="380">
        <v>0</v>
      </c>
      <c r="Q22" s="373">
        <f t="shared" ref="Q22" si="10">+SUM(M22:M22)*K22</f>
        <v>0</v>
      </c>
      <c r="R22" s="373">
        <f t="shared" ref="R22" si="11">+SUM(N22:N22)*K22</f>
        <v>0</v>
      </c>
      <c r="S22" s="373">
        <f t="shared" ref="S22" si="12">+SUM(O22:O22)*K22</f>
        <v>0</v>
      </c>
      <c r="T22" s="373">
        <f t="shared" ref="T22" si="13">+SUM(P22:P22)*K22</f>
        <v>0</v>
      </c>
      <c r="U22" s="374">
        <f t="shared" ref="U22" si="14">+MAX(Q22:T22)</f>
        <v>0</v>
      </c>
      <c r="V22" s="577"/>
      <c r="W22" s="577"/>
      <c r="X22" s="577"/>
      <c r="Y22" s="577"/>
      <c r="Z22" s="586"/>
      <c r="AA22" s="586"/>
      <c r="AB22" s="1144"/>
    </row>
    <row r="23" spans="1:28" ht="32.25" customHeight="1" x14ac:dyDescent="0.3">
      <c r="A23" s="1137"/>
      <c r="B23" s="1138"/>
      <c r="C23" s="1139"/>
      <c r="D23" s="1170"/>
      <c r="E23" s="1172"/>
      <c r="F23" s="1175"/>
      <c r="G23" s="1178"/>
      <c r="H23" s="1178"/>
      <c r="I23" s="1181"/>
      <c r="J23" s="1166" t="s">
        <v>1203</v>
      </c>
      <c r="K23" s="381">
        <v>0.4</v>
      </c>
      <c r="L23" s="365" t="s">
        <v>22</v>
      </c>
      <c r="M23" s="382">
        <v>0</v>
      </c>
      <c r="N23" s="382">
        <v>0</v>
      </c>
      <c r="O23" s="382">
        <v>1</v>
      </c>
      <c r="P23" s="382">
        <v>1</v>
      </c>
      <c r="Q23" s="368">
        <f>+SUM(M23:M23)*K23</f>
        <v>0</v>
      </c>
      <c r="R23" s="368">
        <f t="shared" si="4"/>
        <v>0</v>
      </c>
      <c r="S23" s="368">
        <f t="shared" si="0"/>
        <v>0.4</v>
      </c>
      <c r="T23" s="368">
        <f t="shared" si="1"/>
        <v>0.4</v>
      </c>
      <c r="U23" s="369">
        <f t="shared" si="2"/>
        <v>0.4</v>
      </c>
      <c r="V23" s="577"/>
      <c r="W23" s="577"/>
      <c r="X23" s="577"/>
      <c r="Y23" s="577"/>
      <c r="Z23" s="586"/>
      <c r="AA23" s="586"/>
      <c r="AB23" s="1144"/>
    </row>
    <row r="24" spans="1:28" ht="32.25" customHeight="1" x14ac:dyDescent="0.3">
      <c r="A24" s="1137"/>
      <c r="B24" s="1138"/>
      <c r="C24" s="1139"/>
      <c r="D24" s="1170"/>
      <c r="E24" s="1172"/>
      <c r="F24" s="1175"/>
      <c r="G24" s="1178"/>
      <c r="H24" s="1178"/>
      <c r="I24" s="1181"/>
      <c r="J24" s="1166"/>
      <c r="K24" s="490">
        <v>0.4</v>
      </c>
      <c r="L24" s="370" t="s">
        <v>23</v>
      </c>
      <c r="M24" s="379">
        <v>0</v>
      </c>
      <c r="N24" s="379">
        <v>0</v>
      </c>
      <c r="O24" s="379">
        <v>0</v>
      </c>
      <c r="P24" s="380">
        <v>0</v>
      </c>
      <c r="Q24" s="373">
        <f t="shared" ref="Q24" si="15">+SUM(M24:M24)*K24</f>
        <v>0</v>
      </c>
      <c r="R24" s="373">
        <f t="shared" si="4"/>
        <v>0</v>
      </c>
      <c r="S24" s="373">
        <f t="shared" si="0"/>
        <v>0</v>
      </c>
      <c r="T24" s="373">
        <f t="shared" si="1"/>
        <v>0</v>
      </c>
      <c r="U24" s="374">
        <f t="shared" si="2"/>
        <v>0</v>
      </c>
      <c r="V24" s="577"/>
      <c r="W24" s="577"/>
      <c r="X24" s="577"/>
      <c r="Y24" s="577"/>
      <c r="Z24" s="586"/>
      <c r="AA24" s="586"/>
      <c r="AB24" s="1144"/>
    </row>
    <row r="25" spans="1:28" ht="32.25" customHeight="1" x14ac:dyDescent="0.3">
      <c r="A25" s="1137"/>
      <c r="B25" s="1138"/>
      <c r="C25" s="1139"/>
      <c r="D25" s="1170"/>
      <c r="E25" s="1172"/>
      <c r="F25" s="1175"/>
      <c r="G25" s="1178"/>
      <c r="H25" s="1178"/>
      <c r="I25" s="1181"/>
      <c r="J25" s="1167" t="s">
        <v>880</v>
      </c>
      <c r="K25" s="381">
        <v>0.3</v>
      </c>
      <c r="L25" s="365" t="s">
        <v>22</v>
      </c>
      <c r="M25" s="382">
        <v>0</v>
      </c>
      <c r="N25" s="382">
        <v>0</v>
      </c>
      <c r="O25" s="382">
        <v>1</v>
      </c>
      <c r="P25" s="382">
        <v>1</v>
      </c>
      <c r="Q25" s="368">
        <f t="shared" si="3"/>
        <v>0</v>
      </c>
      <c r="R25" s="368">
        <f t="shared" si="4"/>
        <v>0</v>
      </c>
      <c r="S25" s="368">
        <f t="shared" si="0"/>
        <v>0.3</v>
      </c>
      <c r="T25" s="368">
        <f t="shared" si="1"/>
        <v>0.3</v>
      </c>
      <c r="U25" s="369">
        <f t="shared" si="2"/>
        <v>0.3</v>
      </c>
      <c r="V25" s="577"/>
      <c r="W25" s="577"/>
      <c r="X25" s="577"/>
      <c r="Y25" s="577"/>
      <c r="Z25" s="586"/>
      <c r="AA25" s="586"/>
      <c r="AB25" s="1144"/>
    </row>
    <row r="26" spans="1:28" ht="32.25" customHeight="1" x14ac:dyDescent="0.3">
      <c r="A26" s="1137"/>
      <c r="B26" s="1138"/>
      <c r="C26" s="1139"/>
      <c r="D26" s="1170"/>
      <c r="E26" s="1173"/>
      <c r="F26" s="1176"/>
      <c r="G26" s="1179"/>
      <c r="H26" s="1179"/>
      <c r="I26" s="1182"/>
      <c r="J26" s="1168"/>
      <c r="K26" s="490">
        <v>0.3</v>
      </c>
      <c r="L26" s="370" t="s">
        <v>23</v>
      </c>
      <c r="M26" s="379">
        <v>0</v>
      </c>
      <c r="N26" s="379">
        <v>0</v>
      </c>
      <c r="O26" s="379">
        <v>0</v>
      </c>
      <c r="P26" s="380">
        <v>0</v>
      </c>
      <c r="Q26" s="373">
        <f t="shared" si="3"/>
        <v>0</v>
      </c>
      <c r="R26" s="373">
        <f t="shared" si="4"/>
        <v>0</v>
      </c>
      <c r="S26" s="373">
        <f t="shared" si="0"/>
        <v>0</v>
      </c>
      <c r="T26" s="373">
        <f t="shared" si="1"/>
        <v>0</v>
      </c>
      <c r="U26" s="374">
        <f t="shared" si="2"/>
        <v>0</v>
      </c>
      <c r="V26" s="577"/>
      <c r="W26" s="577"/>
      <c r="X26" s="577"/>
      <c r="Y26" s="577"/>
      <c r="Z26" s="587"/>
      <c r="AA26" s="587"/>
      <c r="AB26" s="1144"/>
    </row>
    <row r="27" spans="1:28" ht="32.25" customHeight="1" x14ac:dyDescent="0.3">
      <c r="A27" s="1137"/>
      <c r="B27" s="1138"/>
      <c r="C27" s="1139"/>
      <c r="D27" s="1152" t="s">
        <v>83</v>
      </c>
      <c r="E27" s="1199" t="s">
        <v>970</v>
      </c>
      <c r="F27" s="1142">
        <v>102</v>
      </c>
      <c r="G27" s="1201" t="s">
        <v>843</v>
      </c>
      <c r="H27" s="1196" t="s">
        <v>847</v>
      </c>
      <c r="I27" s="1203">
        <f>+MAX(V27:Y32)</f>
        <v>0</v>
      </c>
      <c r="J27" s="1183" t="s">
        <v>893</v>
      </c>
      <c r="K27" s="491">
        <v>0.3</v>
      </c>
      <c r="L27" s="365" t="s">
        <v>22</v>
      </c>
      <c r="M27" s="375">
        <v>0</v>
      </c>
      <c r="N27" s="375">
        <v>0.4</v>
      </c>
      <c r="O27" s="375">
        <v>0.8</v>
      </c>
      <c r="P27" s="383">
        <v>1</v>
      </c>
      <c r="Q27" s="368">
        <f t="shared" si="3"/>
        <v>0</v>
      </c>
      <c r="R27" s="368">
        <f t="shared" si="4"/>
        <v>0.12</v>
      </c>
      <c r="S27" s="368">
        <f t="shared" si="0"/>
        <v>0.24</v>
      </c>
      <c r="T27" s="368">
        <f t="shared" si="1"/>
        <v>0.3</v>
      </c>
      <c r="U27" s="369">
        <f t="shared" si="2"/>
        <v>0.3</v>
      </c>
      <c r="V27" s="576">
        <f>Q28+Q32</f>
        <v>0</v>
      </c>
      <c r="W27" s="576">
        <f>R28+R32</f>
        <v>0</v>
      </c>
      <c r="X27" s="576">
        <f>S28+S32</f>
        <v>0</v>
      </c>
      <c r="Y27" s="576">
        <f>T28+T32</f>
        <v>0</v>
      </c>
      <c r="Z27" s="591" t="s">
        <v>1133</v>
      </c>
      <c r="AA27" s="591" t="s">
        <v>1133</v>
      </c>
      <c r="AB27" s="1144"/>
    </row>
    <row r="28" spans="1:28" ht="45.6" customHeight="1" x14ac:dyDescent="0.3">
      <c r="A28" s="1137"/>
      <c r="B28" s="1138"/>
      <c r="C28" s="1139"/>
      <c r="D28" s="1152"/>
      <c r="E28" s="1200"/>
      <c r="F28" s="1142"/>
      <c r="G28" s="1202"/>
      <c r="H28" s="1198"/>
      <c r="I28" s="1203"/>
      <c r="J28" s="1184"/>
      <c r="K28" s="490">
        <v>0.3</v>
      </c>
      <c r="L28" s="370" t="s">
        <v>23</v>
      </c>
      <c r="M28" s="371">
        <v>0</v>
      </c>
      <c r="N28" s="371">
        <v>0</v>
      </c>
      <c r="O28" s="371">
        <v>0</v>
      </c>
      <c r="P28" s="372">
        <v>0</v>
      </c>
      <c r="Q28" s="373">
        <f t="shared" si="3"/>
        <v>0</v>
      </c>
      <c r="R28" s="373">
        <f t="shared" si="4"/>
        <v>0</v>
      </c>
      <c r="S28" s="373">
        <f t="shared" si="0"/>
        <v>0</v>
      </c>
      <c r="T28" s="373">
        <f t="shared" si="1"/>
        <v>0</v>
      </c>
      <c r="U28" s="374">
        <f t="shared" si="2"/>
        <v>0</v>
      </c>
      <c r="V28" s="577"/>
      <c r="W28" s="577"/>
      <c r="X28" s="577"/>
      <c r="Y28" s="577"/>
      <c r="Z28" s="587"/>
      <c r="AA28" s="586"/>
      <c r="AB28" s="1144"/>
    </row>
    <row r="29" spans="1:28" ht="25.15" customHeight="1" x14ac:dyDescent="0.3">
      <c r="A29" s="1137"/>
      <c r="B29" s="1138"/>
      <c r="C29" s="1139"/>
      <c r="D29" s="1152"/>
      <c r="E29" s="1200"/>
      <c r="F29" s="1142"/>
      <c r="G29" s="1193" t="s">
        <v>844</v>
      </c>
      <c r="H29" s="1196" t="s">
        <v>846</v>
      </c>
      <c r="I29" s="1203"/>
      <c r="J29" s="1183" t="s">
        <v>841</v>
      </c>
      <c r="K29" s="491">
        <v>0.4</v>
      </c>
      <c r="L29" s="365" t="s">
        <v>22</v>
      </c>
      <c r="M29" s="384">
        <v>0</v>
      </c>
      <c r="N29" s="384">
        <v>0.5</v>
      </c>
      <c r="O29" s="384">
        <v>0.5</v>
      </c>
      <c r="P29" s="385">
        <v>1</v>
      </c>
      <c r="Q29" s="386">
        <f t="shared" si="3"/>
        <v>0</v>
      </c>
      <c r="R29" s="386">
        <f t="shared" si="4"/>
        <v>0.2</v>
      </c>
      <c r="S29" s="386">
        <f t="shared" si="0"/>
        <v>0.2</v>
      </c>
      <c r="T29" s="386">
        <f t="shared" si="1"/>
        <v>0.4</v>
      </c>
      <c r="U29" s="387">
        <f t="shared" si="2"/>
        <v>0.4</v>
      </c>
      <c r="V29" s="577"/>
      <c r="W29" s="577"/>
      <c r="X29" s="577"/>
      <c r="Y29" s="577"/>
      <c r="Z29" s="591" t="s">
        <v>371</v>
      </c>
      <c r="AA29" s="591" t="s">
        <v>371</v>
      </c>
      <c r="AB29" s="1144"/>
    </row>
    <row r="30" spans="1:28" ht="27" customHeight="1" x14ac:dyDescent="0.3">
      <c r="A30" s="1137"/>
      <c r="B30" s="1138"/>
      <c r="C30" s="1139"/>
      <c r="D30" s="1152"/>
      <c r="E30" s="1200"/>
      <c r="F30" s="1142"/>
      <c r="G30" s="1194"/>
      <c r="H30" s="1197"/>
      <c r="I30" s="1203"/>
      <c r="J30" s="1186"/>
      <c r="K30" s="490">
        <v>0.4</v>
      </c>
      <c r="L30" s="370" t="s">
        <v>23</v>
      </c>
      <c r="M30" s="371">
        <v>0</v>
      </c>
      <c r="N30" s="371">
        <v>0</v>
      </c>
      <c r="O30" s="371">
        <v>0</v>
      </c>
      <c r="P30" s="372">
        <v>0</v>
      </c>
      <c r="Q30" s="373">
        <f t="shared" si="3"/>
        <v>0</v>
      </c>
      <c r="R30" s="373">
        <f t="shared" si="4"/>
        <v>0</v>
      </c>
      <c r="S30" s="373">
        <f t="shared" si="0"/>
        <v>0</v>
      </c>
      <c r="T30" s="373">
        <f t="shared" si="1"/>
        <v>0</v>
      </c>
      <c r="U30" s="374">
        <f t="shared" si="2"/>
        <v>0</v>
      </c>
      <c r="V30" s="577"/>
      <c r="W30" s="577"/>
      <c r="X30" s="577"/>
      <c r="Y30" s="577"/>
      <c r="Z30" s="586"/>
      <c r="AA30" s="586"/>
      <c r="AB30" s="1144"/>
    </row>
    <row r="31" spans="1:28" ht="26.45" customHeight="1" x14ac:dyDescent="0.3">
      <c r="A31" s="1137"/>
      <c r="B31" s="1138"/>
      <c r="C31" s="1139"/>
      <c r="D31" s="1152"/>
      <c r="E31" s="1200"/>
      <c r="F31" s="1142"/>
      <c r="G31" s="1194"/>
      <c r="H31" s="1197"/>
      <c r="I31" s="1203"/>
      <c r="J31" s="1183" t="s">
        <v>842</v>
      </c>
      <c r="K31" s="491">
        <v>0.3</v>
      </c>
      <c r="L31" s="365" t="s">
        <v>22</v>
      </c>
      <c r="M31" s="388">
        <v>0</v>
      </c>
      <c r="N31" s="388">
        <v>0</v>
      </c>
      <c r="O31" s="388">
        <v>0.3</v>
      </c>
      <c r="P31" s="383">
        <v>1</v>
      </c>
      <c r="Q31" s="368">
        <f t="shared" si="3"/>
        <v>0</v>
      </c>
      <c r="R31" s="368">
        <f t="shared" si="4"/>
        <v>0</v>
      </c>
      <c r="S31" s="368">
        <f t="shared" si="0"/>
        <v>0.09</v>
      </c>
      <c r="T31" s="368">
        <f t="shared" si="1"/>
        <v>0.3</v>
      </c>
      <c r="U31" s="369">
        <f t="shared" si="2"/>
        <v>0.3</v>
      </c>
      <c r="V31" s="577"/>
      <c r="W31" s="577"/>
      <c r="X31" s="577"/>
      <c r="Y31" s="577"/>
      <c r="Z31" s="586"/>
      <c r="AA31" s="586"/>
      <c r="AB31" s="1144"/>
    </row>
    <row r="32" spans="1:28" ht="24.6" customHeight="1" x14ac:dyDescent="0.3">
      <c r="A32" s="1137"/>
      <c r="B32" s="1138"/>
      <c r="C32" s="1139"/>
      <c r="D32" s="1152"/>
      <c r="E32" s="1200"/>
      <c r="F32" s="1142"/>
      <c r="G32" s="1195"/>
      <c r="H32" s="1198"/>
      <c r="I32" s="1203"/>
      <c r="J32" s="1184"/>
      <c r="K32" s="490">
        <v>0.3</v>
      </c>
      <c r="L32" s="370" t="s">
        <v>23</v>
      </c>
      <c r="M32" s="371">
        <v>0</v>
      </c>
      <c r="N32" s="371">
        <v>0</v>
      </c>
      <c r="O32" s="371">
        <v>0</v>
      </c>
      <c r="P32" s="372">
        <v>0</v>
      </c>
      <c r="Q32" s="373">
        <f t="shared" si="3"/>
        <v>0</v>
      </c>
      <c r="R32" s="373">
        <f>+SUM(N32:N32)*K32</f>
        <v>0</v>
      </c>
      <c r="S32" s="373">
        <f t="shared" si="0"/>
        <v>0</v>
      </c>
      <c r="T32" s="373">
        <f t="shared" si="1"/>
        <v>0</v>
      </c>
      <c r="U32" s="374">
        <f t="shared" si="2"/>
        <v>0</v>
      </c>
      <c r="V32" s="602"/>
      <c r="W32" s="602"/>
      <c r="X32" s="602"/>
      <c r="Y32" s="602"/>
      <c r="Z32" s="587"/>
      <c r="AA32" s="587"/>
      <c r="AB32" s="1144"/>
    </row>
    <row r="33" spans="1:28" ht="32.25" customHeight="1" x14ac:dyDescent="0.3">
      <c r="A33" s="1137"/>
      <c r="B33" s="1138"/>
      <c r="C33" s="1185" t="s">
        <v>84</v>
      </c>
      <c r="D33" s="1140" t="s">
        <v>85</v>
      </c>
      <c r="E33" s="1183" t="s">
        <v>1101</v>
      </c>
      <c r="F33" s="1142">
        <v>103</v>
      </c>
      <c r="G33" s="1187" t="s">
        <v>1098</v>
      </c>
      <c r="H33" s="1190" t="s">
        <v>655</v>
      </c>
      <c r="I33" s="1203">
        <v>0</v>
      </c>
      <c r="J33" s="1204" t="s">
        <v>1132</v>
      </c>
      <c r="K33" s="493">
        <v>0.2</v>
      </c>
      <c r="L33" s="365" t="s">
        <v>22</v>
      </c>
      <c r="M33" s="386">
        <v>0.1</v>
      </c>
      <c r="N33" s="386" t="s">
        <v>1135</v>
      </c>
      <c r="O33" s="386">
        <v>0.4</v>
      </c>
      <c r="P33" s="386">
        <v>1</v>
      </c>
      <c r="Q33" s="389">
        <f t="shared" si="3"/>
        <v>2.0000000000000004E-2</v>
      </c>
      <c r="R33" s="368">
        <f t="shared" si="4"/>
        <v>0</v>
      </c>
      <c r="S33" s="368">
        <f t="shared" si="0"/>
        <v>8.0000000000000016E-2</v>
      </c>
      <c r="T33" s="368">
        <f t="shared" si="1"/>
        <v>0.2</v>
      </c>
      <c r="U33" s="369">
        <f t="shared" si="2"/>
        <v>0.2</v>
      </c>
      <c r="V33" s="576">
        <f>Q34+Q36+Q38+Q40</f>
        <v>0</v>
      </c>
      <c r="W33" s="576">
        <f>R34+R36+R38+R40</f>
        <v>0</v>
      </c>
      <c r="X33" s="576">
        <f>S34+S36+S38+S40</f>
        <v>0</v>
      </c>
      <c r="Y33" s="576">
        <f>T34+T36+T38+T40</f>
        <v>0</v>
      </c>
      <c r="Z33" s="591" t="s">
        <v>1090</v>
      </c>
      <c r="AA33" s="591" t="s">
        <v>1090</v>
      </c>
      <c r="AB33" s="1144"/>
    </row>
    <row r="34" spans="1:28" ht="22.15" customHeight="1" x14ac:dyDescent="0.3">
      <c r="A34" s="1137"/>
      <c r="B34" s="1138"/>
      <c r="C34" s="1185"/>
      <c r="D34" s="1140"/>
      <c r="E34" s="1184"/>
      <c r="F34" s="1142"/>
      <c r="G34" s="1188"/>
      <c r="H34" s="1191"/>
      <c r="I34" s="1203"/>
      <c r="J34" s="1204"/>
      <c r="K34" s="494">
        <v>0.2</v>
      </c>
      <c r="L34" s="370" t="s">
        <v>23</v>
      </c>
      <c r="M34" s="373">
        <v>0</v>
      </c>
      <c r="N34" s="373">
        <v>0</v>
      </c>
      <c r="O34" s="373">
        <v>0</v>
      </c>
      <c r="P34" s="373">
        <v>0</v>
      </c>
      <c r="Q34" s="373">
        <f t="shared" si="3"/>
        <v>0</v>
      </c>
      <c r="R34" s="373">
        <f t="shared" si="4"/>
        <v>0</v>
      </c>
      <c r="S34" s="373">
        <f t="shared" si="0"/>
        <v>0</v>
      </c>
      <c r="T34" s="373">
        <f t="shared" si="1"/>
        <v>0</v>
      </c>
      <c r="U34" s="374">
        <f t="shared" si="2"/>
        <v>0</v>
      </c>
      <c r="V34" s="577"/>
      <c r="W34" s="577"/>
      <c r="X34" s="577"/>
      <c r="Y34" s="577"/>
      <c r="Z34" s="586"/>
      <c r="AA34" s="586"/>
      <c r="AB34" s="1144"/>
    </row>
    <row r="35" spans="1:28" ht="32.25" customHeight="1" x14ac:dyDescent="0.3">
      <c r="A35" s="1137"/>
      <c r="B35" s="1138"/>
      <c r="C35" s="1185"/>
      <c r="D35" s="1140"/>
      <c r="E35" s="1184"/>
      <c r="F35" s="1142"/>
      <c r="G35" s="1188"/>
      <c r="H35" s="1191"/>
      <c r="I35" s="1203"/>
      <c r="J35" s="1204" t="s">
        <v>657</v>
      </c>
      <c r="K35" s="493">
        <v>0.2</v>
      </c>
      <c r="L35" s="365" t="s">
        <v>22</v>
      </c>
      <c r="M35" s="386">
        <v>0</v>
      </c>
      <c r="N35" s="386">
        <v>0.1</v>
      </c>
      <c r="O35" s="386">
        <v>0.5</v>
      </c>
      <c r="P35" s="386">
        <v>1</v>
      </c>
      <c r="Q35" s="368">
        <f t="shared" si="3"/>
        <v>0</v>
      </c>
      <c r="R35" s="368">
        <f t="shared" si="4"/>
        <v>2.0000000000000004E-2</v>
      </c>
      <c r="S35" s="368">
        <f t="shared" si="0"/>
        <v>0.1</v>
      </c>
      <c r="T35" s="368">
        <f t="shared" si="1"/>
        <v>0.2</v>
      </c>
      <c r="U35" s="369">
        <f t="shared" si="2"/>
        <v>0.2</v>
      </c>
      <c r="V35" s="577"/>
      <c r="W35" s="577"/>
      <c r="X35" s="577"/>
      <c r="Y35" s="577"/>
      <c r="Z35" s="586"/>
      <c r="AA35" s="586"/>
      <c r="AB35" s="1144"/>
    </row>
    <row r="36" spans="1:28" ht="32.25" customHeight="1" x14ac:dyDescent="0.3">
      <c r="A36" s="1137"/>
      <c r="B36" s="1138"/>
      <c r="C36" s="1185"/>
      <c r="D36" s="1140"/>
      <c r="E36" s="1184"/>
      <c r="F36" s="1142"/>
      <c r="G36" s="1188"/>
      <c r="H36" s="1191"/>
      <c r="I36" s="1203"/>
      <c r="J36" s="1204"/>
      <c r="K36" s="494">
        <v>0.2</v>
      </c>
      <c r="L36" s="370" t="s">
        <v>23</v>
      </c>
      <c r="M36" s="373">
        <v>0</v>
      </c>
      <c r="N36" s="373">
        <v>0</v>
      </c>
      <c r="O36" s="373">
        <v>0</v>
      </c>
      <c r="P36" s="373">
        <v>0</v>
      </c>
      <c r="Q36" s="373">
        <f t="shared" si="3"/>
        <v>0</v>
      </c>
      <c r="R36" s="373">
        <f t="shared" si="4"/>
        <v>0</v>
      </c>
      <c r="S36" s="373">
        <f t="shared" si="0"/>
        <v>0</v>
      </c>
      <c r="T36" s="373">
        <f t="shared" si="1"/>
        <v>0</v>
      </c>
      <c r="U36" s="374">
        <f t="shared" si="2"/>
        <v>0</v>
      </c>
      <c r="V36" s="577"/>
      <c r="W36" s="577"/>
      <c r="X36" s="577"/>
      <c r="Y36" s="577"/>
      <c r="Z36" s="586"/>
      <c r="AA36" s="586"/>
      <c r="AB36" s="1144"/>
    </row>
    <row r="37" spans="1:28" ht="32.25" customHeight="1" x14ac:dyDescent="0.3">
      <c r="A37" s="1137"/>
      <c r="B37" s="1138"/>
      <c r="C37" s="1185"/>
      <c r="D37" s="1140"/>
      <c r="E37" s="1184"/>
      <c r="F37" s="1142"/>
      <c r="G37" s="1188"/>
      <c r="H37" s="1191"/>
      <c r="I37" s="1203"/>
      <c r="J37" s="1205" t="s">
        <v>1136</v>
      </c>
      <c r="K37" s="491">
        <v>0.3</v>
      </c>
      <c r="L37" s="365" t="s">
        <v>22</v>
      </c>
      <c r="M37" s="386">
        <v>0.2</v>
      </c>
      <c r="N37" s="386">
        <v>0.5</v>
      </c>
      <c r="O37" s="386">
        <v>0.7</v>
      </c>
      <c r="P37" s="386">
        <v>1</v>
      </c>
      <c r="Q37" s="389">
        <f>+SUM(M37:M37)*K37</f>
        <v>0.06</v>
      </c>
      <c r="R37" s="368">
        <f>+SUM(N37:N37)*K37</f>
        <v>0.15</v>
      </c>
      <c r="S37" s="368">
        <f t="shared" si="0"/>
        <v>0.21</v>
      </c>
      <c r="T37" s="368">
        <f t="shared" si="1"/>
        <v>0.3</v>
      </c>
      <c r="U37" s="369">
        <f t="shared" si="2"/>
        <v>0.3</v>
      </c>
      <c r="V37" s="577"/>
      <c r="W37" s="577"/>
      <c r="X37" s="577"/>
      <c r="Y37" s="577"/>
      <c r="Z37" s="586"/>
      <c r="AA37" s="586"/>
      <c r="AB37" s="1144"/>
    </row>
    <row r="38" spans="1:28" ht="51" customHeight="1" x14ac:dyDescent="0.3">
      <c r="A38" s="1137"/>
      <c r="B38" s="1138"/>
      <c r="C38" s="1185"/>
      <c r="D38" s="1140"/>
      <c r="E38" s="1184"/>
      <c r="F38" s="1142"/>
      <c r="G38" s="1189"/>
      <c r="H38" s="1192"/>
      <c r="I38" s="1203"/>
      <c r="J38" s="1206"/>
      <c r="K38" s="494">
        <v>0.3</v>
      </c>
      <c r="L38" s="370" t="s">
        <v>23</v>
      </c>
      <c r="M38" s="373">
        <v>0</v>
      </c>
      <c r="N38" s="373">
        <v>0</v>
      </c>
      <c r="O38" s="373">
        <v>0</v>
      </c>
      <c r="P38" s="373">
        <v>0</v>
      </c>
      <c r="Q38" s="373">
        <f>+SUM(M38:M38)*K38</f>
        <v>0</v>
      </c>
      <c r="R38" s="373">
        <f>+SUM(N38:N38)*K38</f>
        <v>0</v>
      </c>
      <c r="S38" s="373">
        <f t="shared" si="0"/>
        <v>0</v>
      </c>
      <c r="T38" s="373">
        <f t="shared" si="1"/>
        <v>0</v>
      </c>
      <c r="U38" s="374">
        <f t="shared" si="2"/>
        <v>0</v>
      </c>
      <c r="V38" s="577"/>
      <c r="W38" s="577"/>
      <c r="X38" s="577"/>
      <c r="Y38" s="577"/>
      <c r="Z38" s="586"/>
      <c r="AA38" s="586"/>
      <c r="AB38" s="1144"/>
    </row>
    <row r="39" spans="1:28" ht="32.25" customHeight="1" x14ac:dyDescent="0.3">
      <c r="A39" s="1137"/>
      <c r="B39" s="1138"/>
      <c r="C39" s="1185"/>
      <c r="D39" s="1140"/>
      <c r="E39" s="1184"/>
      <c r="F39" s="1142"/>
      <c r="G39" s="1207" t="s">
        <v>656</v>
      </c>
      <c r="H39" s="1209" t="s">
        <v>845</v>
      </c>
      <c r="I39" s="1203"/>
      <c r="J39" s="1205" t="s">
        <v>658</v>
      </c>
      <c r="K39" s="491">
        <v>0.3</v>
      </c>
      <c r="L39" s="365" t="s">
        <v>22</v>
      </c>
      <c r="M39" s="390">
        <v>0.1</v>
      </c>
      <c r="N39" s="390">
        <v>0.3</v>
      </c>
      <c r="O39" s="390">
        <v>0.5</v>
      </c>
      <c r="P39" s="391">
        <v>1</v>
      </c>
      <c r="Q39" s="368">
        <f t="shared" si="3"/>
        <v>0.03</v>
      </c>
      <c r="R39" s="368">
        <f t="shared" si="4"/>
        <v>0.09</v>
      </c>
      <c r="S39" s="368">
        <f t="shared" si="0"/>
        <v>0.15</v>
      </c>
      <c r="T39" s="368">
        <f t="shared" si="1"/>
        <v>0.3</v>
      </c>
      <c r="U39" s="369">
        <f t="shared" si="2"/>
        <v>0.3</v>
      </c>
      <c r="V39" s="577"/>
      <c r="W39" s="577"/>
      <c r="X39" s="577"/>
      <c r="Y39" s="577"/>
      <c r="Z39" s="591" t="s">
        <v>1091</v>
      </c>
      <c r="AA39" s="591" t="s">
        <v>1091</v>
      </c>
      <c r="AB39" s="1144"/>
    </row>
    <row r="40" spans="1:28" ht="45.75" customHeight="1" x14ac:dyDescent="0.3">
      <c r="A40" s="1137"/>
      <c r="B40" s="1138"/>
      <c r="C40" s="1185"/>
      <c r="D40" s="1140"/>
      <c r="E40" s="1186"/>
      <c r="F40" s="1142"/>
      <c r="G40" s="1208"/>
      <c r="H40" s="1209"/>
      <c r="I40" s="1203"/>
      <c r="J40" s="1210"/>
      <c r="K40" s="494">
        <v>0.3</v>
      </c>
      <c r="L40" s="370" t="s">
        <v>23</v>
      </c>
      <c r="M40" s="373">
        <v>0</v>
      </c>
      <c r="N40" s="373">
        <v>0</v>
      </c>
      <c r="O40" s="373">
        <v>0</v>
      </c>
      <c r="P40" s="373">
        <v>0</v>
      </c>
      <c r="Q40" s="373">
        <f t="shared" si="3"/>
        <v>0</v>
      </c>
      <c r="R40" s="373">
        <f t="shared" si="4"/>
        <v>0</v>
      </c>
      <c r="S40" s="373">
        <f t="shared" si="0"/>
        <v>0</v>
      </c>
      <c r="T40" s="373">
        <f t="shared" si="1"/>
        <v>0</v>
      </c>
      <c r="U40" s="374">
        <f t="shared" si="2"/>
        <v>0</v>
      </c>
      <c r="V40" s="602"/>
      <c r="W40" s="602"/>
      <c r="X40" s="602"/>
      <c r="Y40" s="602"/>
      <c r="Z40" s="587"/>
      <c r="AA40" s="587"/>
      <c r="AB40" s="1144"/>
    </row>
    <row r="41" spans="1:28" ht="45.75" customHeight="1" x14ac:dyDescent="0.3">
      <c r="A41" s="1137"/>
      <c r="B41" s="1138"/>
      <c r="C41" s="1211" t="s">
        <v>86</v>
      </c>
      <c r="D41" s="1214" t="s">
        <v>87</v>
      </c>
      <c r="E41" s="1217" t="s">
        <v>1186</v>
      </c>
      <c r="F41" s="1174">
        <v>104</v>
      </c>
      <c r="G41" s="1220" t="s">
        <v>335</v>
      </c>
      <c r="H41" s="1223" t="s">
        <v>1185</v>
      </c>
      <c r="I41" s="1228">
        <f>+MAX(V41:Y48)</f>
        <v>0</v>
      </c>
      <c r="J41" s="1226" t="s">
        <v>1187</v>
      </c>
      <c r="K41" s="491">
        <v>0.2</v>
      </c>
      <c r="L41" s="365" t="s">
        <v>22</v>
      </c>
      <c r="M41" s="392">
        <v>1</v>
      </c>
      <c r="N41" s="392">
        <v>1</v>
      </c>
      <c r="O41" s="392">
        <v>1</v>
      </c>
      <c r="P41" s="392">
        <v>1</v>
      </c>
      <c r="Q41" s="368">
        <f t="shared" si="3"/>
        <v>0.2</v>
      </c>
      <c r="R41" s="368">
        <f t="shared" si="4"/>
        <v>0.2</v>
      </c>
      <c r="S41" s="368">
        <f t="shared" si="0"/>
        <v>0.2</v>
      </c>
      <c r="T41" s="368">
        <f t="shared" si="1"/>
        <v>0.2</v>
      </c>
      <c r="U41" s="393">
        <f t="shared" si="2"/>
        <v>0.2</v>
      </c>
      <c r="V41" s="576">
        <f>Q42+Q46+Q48</f>
        <v>0</v>
      </c>
      <c r="W41" s="576">
        <f>R42+R46+R48</f>
        <v>0</v>
      </c>
      <c r="X41" s="576">
        <f>S42+S46+S48</f>
        <v>0</v>
      </c>
      <c r="Y41" s="576">
        <f>T42+T46+T48</f>
        <v>0</v>
      </c>
      <c r="Z41" s="591" t="s">
        <v>1134</v>
      </c>
      <c r="AA41" s="591" t="s">
        <v>1200</v>
      </c>
      <c r="AB41" s="1144"/>
    </row>
    <row r="42" spans="1:28" ht="47.45" customHeight="1" x14ac:dyDescent="0.3">
      <c r="A42" s="1137"/>
      <c r="B42" s="1138"/>
      <c r="C42" s="1212"/>
      <c r="D42" s="1215"/>
      <c r="E42" s="1218"/>
      <c r="F42" s="1175"/>
      <c r="G42" s="1221"/>
      <c r="H42" s="1224"/>
      <c r="I42" s="1229"/>
      <c r="J42" s="1227"/>
      <c r="K42" s="394">
        <v>0.2</v>
      </c>
      <c r="L42" s="370" t="s">
        <v>23</v>
      </c>
      <c r="M42" s="394">
        <v>0</v>
      </c>
      <c r="N42" s="394">
        <v>0</v>
      </c>
      <c r="O42" s="394">
        <v>0</v>
      </c>
      <c r="P42" s="394">
        <v>0</v>
      </c>
      <c r="Q42" s="373">
        <f t="shared" si="3"/>
        <v>0</v>
      </c>
      <c r="R42" s="373">
        <f t="shared" si="4"/>
        <v>0</v>
      </c>
      <c r="S42" s="373">
        <f t="shared" si="0"/>
        <v>0</v>
      </c>
      <c r="T42" s="373">
        <f t="shared" si="1"/>
        <v>0</v>
      </c>
      <c r="U42" s="395">
        <f t="shared" si="2"/>
        <v>0</v>
      </c>
      <c r="V42" s="577"/>
      <c r="W42" s="577"/>
      <c r="X42" s="577"/>
      <c r="Y42" s="577"/>
      <c r="Z42" s="586"/>
      <c r="AA42" s="586"/>
      <c r="AB42" s="1144"/>
    </row>
    <row r="43" spans="1:28" ht="33" customHeight="1" x14ac:dyDescent="0.3">
      <c r="A43" s="1137"/>
      <c r="B43" s="1138"/>
      <c r="C43" s="1212"/>
      <c r="D43" s="1215"/>
      <c r="E43" s="1218"/>
      <c r="F43" s="1175"/>
      <c r="G43" s="1221"/>
      <c r="H43" s="1224"/>
      <c r="I43" s="1229"/>
      <c r="J43" s="1226" t="s">
        <v>1188</v>
      </c>
      <c r="K43" s="495">
        <v>0.3</v>
      </c>
      <c r="L43" s="365" t="s">
        <v>22</v>
      </c>
      <c r="M43" s="392">
        <v>0.25</v>
      </c>
      <c r="N43" s="392">
        <v>0.5</v>
      </c>
      <c r="O43" s="392">
        <v>0.75</v>
      </c>
      <c r="P43" s="392">
        <v>1</v>
      </c>
      <c r="Q43" s="368">
        <f>+SUM(M43:M43)*K43</f>
        <v>7.4999999999999997E-2</v>
      </c>
      <c r="R43" s="368">
        <f>+SUM(N43:N43)*K43</f>
        <v>0.15</v>
      </c>
      <c r="S43" s="368">
        <f>+SUM(O43:O43)*K43</f>
        <v>0.22499999999999998</v>
      </c>
      <c r="T43" s="368">
        <f>+SUM(P43:P43)*K43</f>
        <v>0.3</v>
      </c>
      <c r="U43" s="369">
        <f>+MAX(Q43:T43)</f>
        <v>0.3</v>
      </c>
      <c r="V43" s="577"/>
      <c r="W43" s="577"/>
      <c r="X43" s="577"/>
      <c r="Y43" s="577"/>
      <c r="Z43" s="586"/>
      <c r="AA43" s="586"/>
      <c r="AB43" s="1144"/>
    </row>
    <row r="44" spans="1:28" ht="33.6" customHeight="1" x14ac:dyDescent="0.3">
      <c r="A44" s="1137"/>
      <c r="B44" s="1138"/>
      <c r="C44" s="1212"/>
      <c r="D44" s="1215"/>
      <c r="E44" s="1218"/>
      <c r="F44" s="1175"/>
      <c r="G44" s="1221"/>
      <c r="H44" s="1224"/>
      <c r="I44" s="1229"/>
      <c r="J44" s="1227"/>
      <c r="K44" s="496">
        <v>0.3</v>
      </c>
      <c r="L44" s="370" t="s">
        <v>23</v>
      </c>
      <c r="M44" s="394">
        <v>0</v>
      </c>
      <c r="N44" s="394">
        <v>0</v>
      </c>
      <c r="O44" s="394">
        <v>0</v>
      </c>
      <c r="P44" s="394">
        <v>0</v>
      </c>
      <c r="Q44" s="373">
        <f t="shared" ref="Q44:Q48" si="16">+SUM(M44:M44)*K44</f>
        <v>0</v>
      </c>
      <c r="R44" s="373">
        <f t="shared" ref="R44:R50" si="17">+SUM(N44:N44)*K44</f>
        <v>0</v>
      </c>
      <c r="S44" s="373">
        <f t="shared" ref="S44" si="18">+SUM(O44:O44)*K44</f>
        <v>0</v>
      </c>
      <c r="T44" s="373">
        <f t="shared" ref="T44" si="19">+SUM(P44:P44)*K44</f>
        <v>0</v>
      </c>
      <c r="U44" s="395"/>
      <c r="V44" s="577"/>
      <c r="W44" s="577"/>
      <c r="X44" s="577"/>
      <c r="Y44" s="577"/>
      <c r="Z44" s="586"/>
      <c r="AA44" s="587"/>
      <c r="AB44" s="1144"/>
    </row>
    <row r="45" spans="1:28" ht="45" customHeight="1" x14ac:dyDescent="0.3">
      <c r="A45" s="1137"/>
      <c r="B45" s="1138"/>
      <c r="C45" s="1212"/>
      <c r="D45" s="1215"/>
      <c r="E45" s="1218"/>
      <c r="F45" s="1175"/>
      <c r="G45" s="1221"/>
      <c r="H45" s="1224"/>
      <c r="I45" s="1229"/>
      <c r="J45" s="1226" t="s">
        <v>571</v>
      </c>
      <c r="K45" s="491">
        <v>0.3</v>
      </c>
      <c r="L45" s="365" t="s">
        <v>22</v>
      </c>
      <c r="M45" s="392">
        <v>0.25</v>
      </c>
      <c r="N45" s="392">
        <v>0.5</v>
      </c>
      <c r="O45" s="392">
        <v>0.75</v>
      </c>
      <c r="P45" s="392">
        <v>1</v>
      </c>
      <c r="Q45" s="368">
        <f t="shared" si="16"/>
        <v>7.4999999999999997E-2</v>
      </c>
      <c r="R45" s="368">
        <f t="shared" si="17"/>
        <v>0.15</v>
      </c>
      <c r="S45" s="368">
        <f t="shared" si="0"/>
        <v>0.22499999999999998</v>
      </c>
      <c r="T45" s="368">
        <f t="shared" si="1"/>
        <v>0.3</v>
      </c>
      <c r="U45" s="393">
        <f t="shared" si="2"/>
        <v>0.3</v>
      </c>
      <c r="V45" s="577"/>
      <c r="W45" s="577"/>
      <c r="X45" s="577"/>
      <c r="Y45" s="577"/>
      <c r="Z45" s="586"/>
      <c r="AA45" s="669" t="s">
        <v>1133</v>
      </c>
      <c r="AB45" s="1144"/>
    </row>
    <row r="46" spans="1:28" ht="57" customHeight="1" x14ac:dyDescent="0.3">
      <c r="A46" s="1137"/>
      <c r="B46" s="1138"/>
      <c r="C46" s="1212"/>
      <c r="D46" s="1215"/>
      <c r="E46" s="1218"/>
      <c r="F46" s="1175"/>
      <c r="G46" s="1221"/>
      <c r="H46" s="1224"/>
      <c r="I46" s="1229"/>
      <c r="J46" s="1227"/>
      <c r="K46" s="394">
        <v>0.3</v>
      </c>
      <c r="L46" s="370" t="s">
        <v>23</v>
      </c>
      <c r="M46" s="394">
        <v>0</v>
      </c>
      <c r="N46" s="394">
        <v>0</v>
      </c>
      <c r="O46" s="394">
        <v>0</v>
      </c>
      <c r="P46" s="394">
        <v>0</v>
      </c>
      <c r="Q46" s="373">
        <f t="shared" si="16"/>
        <v>0</v>
      </c>
      <c r="R46" s="373">
        <f t="shared" si="17"/>
        <v>0</v>
      </c>
      <c r="S46" s="373">
        <f t="shared" si="0"/>
        <v>0</v>
      </c>
      <c r="T46" s="373">
        <f t="shared" si="1"/>
        <v>0</v>
      </c>
      <c r="U46" s="395">
        <f t="shared" si="2"/>
        <v>0</v>
      </c>
      <c r="V46" s="577"/>
      <c r="W46" s="577"/>
      <c r="X46" s="577"/>
      <c r="Y46" s="577"/>
      <c r="Z46" s="586"/>
      <c r="AA46" s="669"/>
      <c r="AB46" s="1144"/>
    </row>
    <row r="47" spans="1:28" ht="27" customHeight="1" x14ac:dyDescent="0.3">
      <c r="A47" s="1137"/>
      <c r="B47" s="1138"/>
      <c r="C47" s="1212"/>
      <c r="D47" s="1215"/>
      <c r="E47" s="1218"/>
      <c r="F47" s="1175"/>
      <c r="G47" s="1221"/>
      <c r="H47" s="1224"/>
      <c r="I47" s="1229"/>
      <c r="J47" s="1226" t="s">
        <v>1189</v>
      </c>
      <c r="K47" s="491">
        <v>0.2</v>
      </c>
      <c r="L47" s="365" t="s">
        <v>22</v>
      </c>
      <c r="M47" s="392">
        <v>0.25</v>
      </c>
      <c r="N47" s="392">
        <v>0.5</v>
      </c>
      <c r="O47" s="392">
        <v>0.75</v>
      </c>
      <c r="P47" s="392">
        <v>1</v>
      </c>
      <c r="Q47" s="368">
        <f t="shared" si="16"/>
        <v>0.05</v>
      </c>
      <c r="R47" s="368">
        <f t="shared" si="17"/>
        <v>0.1</v>
      </c>
      <c r="S47" s="368">
        <f t="shared" si="0"/>
        <v>0.15000000000000002</v>
      </c>
      <c r="T47" s="368">
        <f t="shared" si="1"/>
        <v>0.2</v>
      </c>
      <c r="U47" s="393">
        <f t="shared" si="2"/>
        <v>0.2</v>
      </c>
      <c r="V47" s="577"/>
      <c r="W47" s="577"/>
      <c r="X47" s="577"/>
      <c r="Y47" s="577"/>
      <c r="Z47" s="586"/>
      <c r="AA47" s="669" t="s">
        <v>1201</v>
      </c>
      <c r="AB47" s="1144"/>
    </row>
    <row r="48" spans="1:28" ht="24.6" customHeight="1" x14ac:dyDescent="0.3">
      <c r="A48" s="1137"/>
      <c r="B48" s="1138"/>
      <c r="C48" s="1213"/>
      <c r="D48" s="1216"/>
      <c r="E48" s="1219"/>
      <c r="F48" s="1176"/>
      <c r="G48" s="1222"/>
      <c r="H48" s="1225"/>
      <c r="I48" s="1230"/>
      <c r="J48" s="1227"/>
      <c r="K48" s="394">
        <v>0.2</v>
      </c>
      <c r="L48" s="370" t="s">
        <v>23</v>
      </c>
      <c r="M48" s="394">
        <v>0</v>
      </c>
      <c r="N48" s="394">
        <v>0</v>
      </c>
      <c r="O48" s="394">
        <v>0</v>
      </c>
      <c r="P48" s="394">
        <v>0</v>
      </c>
      <c r="Q48" s="373">
        <f t="shared" si="16"/>
        <v>0</v>
      </c>
      <c r="R48" s="373">
        <f t="shared" si="17"/>
        <v>0</v>
      </c>
      <c r="S48" s="373">
        <f t="shared" si="0"/>
        <v>0</v>
      </c>
      <c r="T48" s="373">
        <f t="shared" si="1"/>
        <v>0</v>
      </c>
      <c r="U48" s="395">
        <f t="shared" si="2"/>
        <v>0</v>
      </c>
      <c r="V48" s="602"/>
      <c r="W48" s="602"/>
      <c r="X48" s="602"/>
      <c r="Y48" s="602"/>
      <c r="Z48" s="587"/>
      <c r="AA48" s="669"/>
      <c r="AB48" s="1144"/>
    </row>
    <row r="49" spans="1:28" ht="32.25" customHeight="1" x14ac:dyDescent="0.3">
      <c r="A49" s="1137"/>
      <c r="B49" s="1138"/>
      <c r="C49" s="1250" t="s">
        <v>88</v>
      </c>
      <c r="D49" s="1140" t="s">
        <v>89</v>
      </c>
      <c r="E49" s="1252" t="s">
        <v>659</v>
      </c>
      <c r="F49" s="1253">
        <v>105</v>
      </c>
      <c r="G49" s="1209" t="s">
        <v>666</v>
      </c>
      <c r="H49" s="1209" t="s">
        <v>660</v>
      </c>
      <c r="I49" s="1203">
        <v>0</v>
      </c>
      <c r="J49" s="1231" t="s">
        <v>661</v>
      </c>
      <c r="K49" s="497">
        <v>0.25</v>
      </c>
      <c r="L49" s="365" t="s">
        <v>22</v>
      </c>
      <c r="M49" s="375">
        <v>0</v>
      </c>
      <c r="N49" s="375">
        <v>0.05</v>
      </c>
      <c r="O49" s="375">
        <v>0.45</v>
      </c>
      <c r="P49" s="376">
        <v>1</v>
      </c>
      <c r="Q49" s="368">
        <f t="shared" si="3"/>
        <v>0</v>
      </c>
      <c r="R49" s="396">
        <f t="shared" si="17"/>
        <v>1.2500000000000001E-2</v>
      </c>
      <c r="S49" s="396">
        <f t="shared" si="0"/>
        <v>0.1125</v>
      </c>
      <c r="T49" s="396">
        <f t="shared" si="1"/>
        <v>0.25</v>
      </c>
      <c r="U49" s="369">
        <f t="shared" si="2"/>
        <v>0.25</v>
      </c>
      <c r="V49" s="576">
        <f>+Q50+Q52+Q54</f>
        <v>0</v>
      </c>
      <c r="W49" s="576">
        <f>+R50+R52+R54</f>
        <v>0</v>
      </c>
      <c r="X49" s="576">
        <f>+S50+S52+S54</f>
        <v>0</v>
      </c>
      <c r="Y49" s="576">
        <f>+T50+T52+T54</f>
        <v>0</v>
      </c>
      <c r="Z49" s="591" t="s">
        <v>108</v>
      </c>
      <c r="AA49" s="591" t="s">
        <v>108</v>
      </c>
      <c r="AB49" s="1144"/>
    </row>
    <row r="50" spans="1:28" ht="32.25" customHeight="1" x14ac:dyDescent="0.3">
      <c r="A50" s="1137"/>
      <c r="B50" s="1138"/>
      <c r="C50" s="1251"/>
      <c r="D50" s="1140"/>
      <c r="E50" s="1252"/>
      <c r="F50" s="1253"/>
      <c r="G50" s="1209"/>
      <c r="H50" s="1209"/>
      <c r="I50" s="1236"/>
      <c r="J50" s="1231"/>
      <c r="K50" s="498">
        <v>0.25</v>
      </c>
      <c r="L50" s="370" t="s">
        <v>23</v>
      </c>
      <c r="M50" s="394">
        <v>0</v>
      </c>
      <c r="N50" s="394">
        <v>0</v>
      </c>
      <c r="O50" s="394">
        <v>0</v>
      </c>
      <c r="P50" s="397">
        <v>0</v>
      </c>
      <c r="Q50" s="373">
        <f t="shared" si="3"/>
        <v>0</v>
      </c>
      <c r="R50" s="373">
        <f t="shared" si="17"/>
        <v>0</v>
      </c>
      <c r="S50" s="373">
        <f t="shared" si="0"/>
        <v>0</v>
      </c>
      <c r="T50" s="373">
        <f t="shared" si="1"/>
        <v>0</v>
      </c>
      <c r="U50" s="395">
        <f t="shared" si="2"/>
        <v>0</v>
      </c>
      <c r="V50" s="577"/>
      <c r="W50" s="577"/>
      <c r="X50" s="577"/>
      <c r="Y50" s="577"/>
      <c r="Z50" s="586"/>
      <c r="AA50" s="586"/>
      <c r="AB50" s="1144"/>
    </row>
    <row r="51" spans="1:28" ht="32.25" customHeight="1" x14ac:dyDescent="0.3">
      <c r="A51" s="1137"/>
      <c r="B51" s="1138"/>
      <c r="C51" s="1251"/>
      <c r="D51" s="1140"/>
      <c r="E51" s="1252"/>
      <c r="F51" s="1253"/>
      <c r="G51" s="1209"/>
      <c r="H51" s="1209" t="s">
        <v>662</v>
      </c>
      <c r="I51" s="1236"/>
      <c r="J51" s="1231" t="s">
        <v>663</v>
      </c>
      <c r="K51" s="497">
        <v>0.5</v>
      </c>
      <c r="L51" s="365" t="s">
        <v>22</v>
      </c>
      <c r="M51" s="375">
        <v>0</v>
      </c>
      <c r="N51" s="375">
        <v>0.05</v>
      </c>
      <c r="O51" s="375">
        <v>0.45</v>
      </c>
      <c r="P51" s="375">
        <v>1</v>
      </c>
      <c r="Q51" s="368">
        <f t="shared" si="3"/>
        <v>0</v>
      </c>
      <c r="R51" s="396">
        <f t="shared" si="4"/>
        <v>2.5000000000000001E-2</v>
      </c>
      <c r="S51" s="396">
        <f t="shared" si="0"/>
        <v>0.22500000000000001</v>
      </c>
      <c r="T51" s="396">
        <f t="shared" si="1"/>
        <v>0.5</v>
      </c>
      <c r="U51" s="369">
        <f t="shared" si="2"/>
        <v>0.5</v>
      </c>
      <c r="V51" s="577"/>
      <c r="W51" s="577"/>
      <c r="X51" s="577"/>
      <c r="Y51" s="577"/>
      <c r="Z51" s="586"/>
      <c r="AA51" s="586"/>
      <c r="AB51" s="1144"/>
    </row>
    <row r="52" spans="1:28" ht="32.25" customHeight="1" x14ac:dyDescent="0.3">
      <c r="A52" s="1137"/>
      <c r="B52" s="1138"/>
      <c r="C52" s="1251"/>
      <c r="D52" s="1140"/>
      <c r="E52" s="1252"/>
      <c r="F52" s="1253"/>
      <c r="G52" s="1209"/>
      <c r="H52" s="1209"/>
      <c r="I52" s="1236"/>
      <c r="J52" s="1231"/>
      <c r="K52" s="498">
        <v>0.5</v>
      </c>
      <c r="L52" s="370" t="s">
        <v>23</v>
      </c>
      <c r="M52" s="394">
        <v>0</v>
      </c>
      <c r="N52" s="394">
        <v>0</v>
      </c>
      <c r="O52" s="394">
        <v>0</v>
      </c>
      <c r="P52" s="397">
        <v>0</v>
      </c>
      <c r="Q52" s="373">
        <f t="shared" si="3"/>
        <v>0</v>
      </c>
      <c r="R52" s="373">
        <f t="shared" si="4"/>
        <v>0</v>
      </c>
      <c r="S52" s="373">
        <f t="shared" si="0"/>
        <v>0</v>
      </c>
      <c r="T52" s="373">
        <f t="shared" si="1"/>
        <v>0</v>
      </c>
      <c r="U52" s="395">
        <f t="shared" si="2"/>
        <v>0</v>
      </c>
      <c r="V52" s="577"/>
      <c r="W52" s="577"/>
      <c r="X52" s="577"/>
      <c r="Y52" s="577"/>
      <c r="Z52" s="586"/>
      <c r="AA52" s="586"/>
      <c r="AB52" s="1144"/>
    </row>
    <row r="53" spans="1:28" ht="32.25" customHeight="1" x14ac:dyDescent="0.3">
      <c r="A53" s="1137"/>
      <c r="B53" s="1138"/>
      <c r="C53" s="1251"/>
      <c r="D53" s="1140"/>
      <c r="E53" s="1252"/>
      <c r="F53" s="1253"/>
      <c r="G53" s="1209"/>
      <c r="H53" s="1209" t="s">
        <v>664</v>
      </c>
      <c r="I53" s="1236"/>
      <c r="J53" s="1231" t="s">
        <v>665</v>
      </c>
      <c r="K53" s="497">
        <v>0.25</v>
      </c>
      <c r="L53" s="365" t="s">
        <v>22</v>
      </c>
      <c r="M53" s="375">
        <v>0</v>
      </c>
      <c r="N53" s="375">
        <v>0.05</v>
      </c>
      <c r="O53" s="375">
        <v>0.45</v>
      </c>
      <c r="P53" s="375">
        <v>1</v>
      </c>
      <c r="Q53" s="368">
        <f t="shared" si="3"/>
        <v>0</v>
      </c>
      <c r="R53" s="368">
        <f t="shared" si="4"/>
        <v>1.2500000000000001E-2</v>
      </c>
      <c r="S53" s="368">
        <f t="shared" si="0"/>
        <v>0.1125</v>
      </c>
      <c r="T53" s="368">
        <f t="shared" si="1"/>
        <v>0.25</v>
      </c>
      <c r="U53" s="393">
        <f t="shared" si="2"/>
        <v>0.25</v>
      </c>
      <c r="V53" s="577"/>
      <c r="W53" s="577"/>
      <c r="X53" s="577"/>
      <c r="Y53" s="577"/>
      <c r="Z53" s="586"/>
      <c r="AA53" s="586"/>
      <c r="AB53" s="1144"/>
    </row>
    <row r="54" spans="1:28" ht="46.15" customHeight="1" x14ac:dyDescent="0.3">
      <c r="A54" s="1137"/>
      <c r="B54" s="1138"/>
      <c r="C54" s="1251"/>
      <c r="D54" s="1140"/>
      <c r="E54" s="1252"/>
      <c r="F54" s="1253"/>
      <c r="G54" s="1209"/>
      <c r="H54" s="1209"/>
      <c r="I54" s="1236"/>
      <c r="J54" s="1231"/>
      <c r="K54" s="498">
        <v>0.25</v>
      </c>
      <c r="L54" s="370" t="s">
        <v>23</v>
      </c>
      <c r="M54" s="394">
        <v>0</v>
      </c>
      <c r="N54" s="394">
        <v>0</v>
      </c>
      <c r="O54" s="394">
        <v>0</v>
      </c>
      <c r="P54" s="397">
        <v>0</v>
      </c>
      <c r="Q54" s="373">
        <f t="shared" si="3"/>
        <v>0</v>
      </c>
      <c r="R54" s="373">
        <f t="shared" si="4"/>
        <v>0</v>
      </c>
      <c r="S54" s="373">
        <f t="shared" si="0"/>
        <v>0</v>
      </c>
      <c r="T54" s="373">
        <f t="shared" si="1"/>
        <v>0</v>
      </c>
      <c r="U54" s="395">
        <f t="shared" si="2"/>
        <v>0</v>
      </c>
      <c r="V54" s="602"/>
      <c r="W54" s="602"/>
      <c r="X54" s="602"/>
      <c r="Y54" s="602"/>
      <c r="Z54" s="586"/>
      <c r="AA54" s="586"/>
      <c r="AB54" s="1144"/>
    </row>
    <row r="55" spans="1:28" ht="24.6" customHeight="1" x14ac:dyDescent="0.3">
      <c r="A55" s="1137"/>
      <c r="B55" s="1138"/>
      <c r="C55" s="1251"/>
      <c r="D55" s="1254" t="s">
        <v>90</v>
      </c>
      <c r="E55" s="1255" t="s">
        <v>91</v>
      </c>
      <c r="F55" s="1256">
        <v>106</v>
      </c>
      <c r="G55" s="1232" t="s">
        <v>669</v>
      </c>
      <c r="H55" s="1232" t="s">
        <v>668</v>
      </c>
      <c r="I55" s="1233">
        <f>+MAX(V55:Y60)</f>
        <v>0</v>
      </c>
      <c r="J55" s="1234" t="s">
        <v>857</v>
      </c>
      <c r="K55" s="491">
        <v>0.4</v>
      </c>
      <c r="L55" s="365" t="s">
        <v>22</v>
      </c>
      <c r="M55" s="375">
        <v>0</v>
      </c>
      <c r="N55" s="375">
        <v>0.3</v>
      </c>
      <c r="O55" s="375">
        <v>0.7</v>
      </c>
      <c r="P55" s="376">
        <v>1</v>
      </c>
      <c r="Q55" s="368">
        <f t="shared" si="3"/>
        <v>0</v>
      </c>
      <c r="R55" s="368">
        <f t="shared" si="4"/>
        <v>0.12</v>
      </c>
      <c r="S55" s="368">
        <f t="shared" si="0"/>
        <v>0.27999999999999997</v>
      </c>
      <c r="T55" s="368">
        <f t="shared" si="1"/>
        <v>0.4</v>
      </c>
      <c r="U55" s="393">
        <f t="shared" si="2"/>
        <v>0.4</v>
      </c>
      <c r="V55" s="577">
        <f>+Q56+Q58+Q60</f>
        <v>0</v>
      </c>
      <c r="W55" s="577">
        <f>+R56+R58+R60</f>
        <v>0</v>
      </c>
      <c r="X55" s="577">
        <f>+S56+S58+S60</f>
        <v>0</v>
      </c>
      <c r="Y55" s="577">
        <f>+T56+T58+T60</f>
        <v>0</v>
      </c>
      <c r="Z55" s="586"/>
      <c r="AA55" s="586"/>
      <c r="AB55" s="1144"/>
    </row>
    <row r="56" spans="1:28" ht="46.15" customHeight="1" x14ac:dyDescent="0.3">
      <c r="A56" s="1137"/>
      <c r="B56" s="1138"/>
      <c r="C56" s="1251"/>
      <c r="D56" s="1254"/>
      <c r="E56" s="1255"/>
      <c r="F56" s="1257"/>
      <c r="G56" s="1232"/>
      <c r="H56" s="1232"/>
      <c r="I56" s="1224"/>
      <c r="J56" s="1235"/>
      <c r="K56" s="490">
        <v>0.4</v>
      </c>
      <c r="L56" s="370" t="s">
        <v>23</v>
      </c>
      <c r="M56" s="371">
        <v>0</v>
      </c>
      <c r="N56" s="371">
        <v>0</v>
      </c>
      <c r="O56" s="371">
        <v>0</v>
      </c>
      <c r="P56" s="372">
        <v>0</v>
      </c>
      <c r="Q56" s="373">
        <f t="shared" si="3"/>
        <v>0</v>
      </c>
      <c r="R56" s="373">
        <f t="shared" si="4"/>
        <v>0</v>
      </c>
      <c r="S56" s="373">
        <f t="shared" si="0"/>
        <v>0</v>
      </c>
      <c r="T56" s="373">
        <f t="shared" si="1"/>
        <v>0</v>
      </c>
      <c r="U56" s="395">
        <f t="shared" si="2"/>
        <v>0</v>
      </c>
      <c r="V56" s="577"/>
      <c r="W56" s="577"/>
      <c r="X56" s="577"/>
      <c r="Y56" s="577"/>
      <c r="Z56" s="586"/>
      <c r="AA56" s="586"/>
      <c r="AB56" s="1144"/>
    </row>
    <row r="57" spans="1:28" ht="32.25" customHeight="1" x14ac:dyDescent="0.3">
      <c r="A57" s="1137"/>
      <c r="B57" s="1138"/>
      <c r="C57" s="1251"/>
      <c r="D57" s="1254"/>
      <c r="E57" s="1255"/>
      <c r="F57" s="1257"/>
      <c r="G57" s="1232"/>
      <c r="H57" s="1232"/>
      <c r="I57" s="1224"/>
      <c r="J57" s="1237" t="s">
        <v>92</v>
      </c>
      <c r="K57" s="491">
        <v>0.4</v>
      </c>
      <c r="L57" s="365" t="s">
        <v>22</v>
      </c>
      <c r="M57" s="375">
        <v>0</v>
      </c>
      <c r="N57" s="375">
        <v>0.3</v>
      </c>
      <c r="O57" s="375">
        <v>0.7</v>
      </c>
      <c r="P57" s="376">
        <v>1</v>
      </c>
      <c r="Q57" s="368">
        <f t="shared" si="3"/>
        <v>0</v>
      </c>
      <c r="R57" s="368">
        <f t="shared" si="4"/>
        <v>0.12</v>
      </c>
      <c r="S57" s="368">
        <f t="shared" si="0"/>
        <v>0.27999999999999997</v>
      </c>
      <c r="T57" s="368">
        <f t="shared" si="1"/>
        <v>0.4</v>
      </c>
      <c r="U57" s="393">
        <f t="shared" si="2"/>
        <v>0.4</v>
      </c>
      <c r="V57" s="577"/>
      <c r="W57" s="577"/>
      <c r="X57" s="577"/>
      <c r="Y57" s="577"/>
      <c r="Z57" s="586"/>
      <c r="AA57" s="586"/>
      <c r="AB57" s="1144"/>
    </row>
    <row r="58" spans="1:28" ht="32.25" customHeight="1" x14ac:dyDescent="0.3">
      <c r="A58" s="1137"/>
      <c r="B58" s="1138"/>
      <c r="C58" s="1251"/>
      <c r="D58" s="1254"/>
      <c r="E58" s="1255"/>
      <c r="F58" s="1257"/>
      <c r="G58" s="1232"/>
      <c r="H58" s="1232"/>
      <c r="I58" s="1224"/>
      <c r="J58" s="1237"/>
      <c r="K58" s="490">
        <v>0.4</v>
      </c>
      <c r="L58" s="370" t="s">
        <v>23</v>
      </c>
      <c r="M58" s="371">
        <v>0</v>
      </c>
      <c r="N58" s="371">
        <v>0</v>
      </c>
      <c r="O58" s="371">
        <v>0</v>
      </c>
      <c r="P58" s="372">
        <v>0</v>
      </c>
      <c r="Q58" s="373">
        <f t="shared" si="3"/>
        <v>0</v>
      </c>
      <c r="R58" s="373">
        <f t="shared" si="4"/>
        <v>0</v>
      </c>
      <c r="S58" s="373">
        <f t="shared" si="0"/>
        <v>0</v>
      </c>
      <c r="T58" s="373">
        <f t="shared" si="1"/>
        <v>0</v>
      </c>
      <c r="U58" s="395">
        <f t="shared" si="2"/>
        <v>0</v>
      </c>
      <c r="V58" s="577"/>
      <c r="W58" s="577"/>
      <c r="X58" s="577"/>
      <c r="Y58" s="577"/>
      <c r="Z58" s="586"/>
      <c r="AA58" s="586"/>
      <c r="AB58" s="1144"/>
    </row>
    <row r="59" spans="1:28" ht="32.25" customHeight="1" x14ac:dyDescent="0.3">
      <c r="A59" s="1137"/>
      <c r="B59" s="1138"/>
      <c r="C59" s="1251"/>
      <c r="D59" s="1254"/>
      <c r="E59" s="1255"/>
      <c r="F59" s="1257"/>
      <c r="G59" s="1232"/>
      <c r="H59" s="1232"/>
      <c r="I59" s="1224"/>
      <c r="J59" s="1237" t="s">
        <v>667</v>
      </c>
      <c r="K59" s="491">
        <v>0.2</v>
      </c>
      <c r="L59" s="365" t="s">
        <v>22</v>
      </c>
      <c r="M59" s="375">
        <v>0</v>
      </c>
      <c r="N59" s="375">
        <v>0.3</v>
      </c>
      <c r="O59" s="375">
        <v>0.7</v>
      </c>
      <c r="P59" s="376">
        <v>1</v>
      </c>
      <c r="Q59" s="368">
        <f t="shared" si="3"/>
        <v>0</v>
      </c>
      <c r="R59" s="368">
        <f t="shared" si="4"/>
        <v>0.06</v>
      </c>
      <c r="S59" s="368">
        <f t="shared" si="0"/>
        <v>0.13999999999999999</v>
      </c>
      <c r="T59" s="368">
        <f t="shared" si="1"/>
        <v>0.2</v>
      </c>
      <c r="U59" s="393">
        <f t="shared" si="2"/>
        <v>0.2</v>
      </c>
      <c r="V59" s="577"/>
      <c r="W59" s="577"/>
      <c r="X59" s="577"/>
      <c r="Y59" s="577"/>
      <c r="Z59" s="586"/>
      <c r="AA59" s="586"/>
      <c r="AB59" s="1144"/>
    </row>
    <row r="60" spans="1:28" ht="32.25" customHeight="1" x14ac:dyDescent="0.3">
      <c r="A60" s="1137"/>
      <c r="B60" s="1138"/>
      <c r="C60" s="1251"/>
      <c r="D60" s="1254"/>
      <c r="E60" s="1255"/>
      <c r="F60" s="1258"/>
      <c r="G60" s="1232"/>
      <c r="H60" s="1232"/>
      <c r="I60" s="1225"/>
      <c r="J60" s="1237"/>
      <c r="K60" s="490">
        <v>0.2</v>
      </c>
      <c r="L60" s="370" t="s">
        <v>23</v>
      </c>
      <c r="M60" s="371">
        <v>0</v>
      </c>
      <c r="N60" s="371">
        <v>0</v>
      </c>
      <c r="O60" s="371">
        <v>0</v>
      </c>
      <c r="P60" s="372">
        <v>0</v>
      </c>
      <c r="Q60" s="373">
        <f t="shared" si="3"/>
        <v>0</v>
      </c>
      <c r="R60" s="373">
        <f t="shared" si="4"/>
        <v>0</v>
      </c>
      <c r="S60" s="373">
        <f t="shared" si="0"/>
        <v>0</v>
      </c>
      <c r="T60" s="373">
        <f t="shared" si="1"/>
        <v>0</v>
      </c>
      <c r="U60" s="395">
        <f t="shared" si="2"/>
        <v>0</v>
      </c>
      <c r="V60" s="577"/>
      <c r="W60" s="577"/>
      <c r="X60" s="577"/>
      <c r="Y60" s="577"/>
      <c r="Z60" s="586"/>
      <c r="AA60" s="586"/>
      <c r="AB60" s="1144"/>
    </row>
    <row r="61" spans="1:28" ht="32.25" customHeight="1" x14ac:dyDescent="0.3">
      <c r="A61" s="1137"/>
      <c r="B61" s="1138"/>
      <c r="C61" s="1251"/>
      <c r="D61" s="1264" t="s">
        <v>93</v>
      </c>
      <c r="E61" s="1267" t="s">
        <v>671</v>
      </c>
      <c r="F61" s="1256">
        <v>107</v>
      </c>
      <c r="G61" s="1223" t="s">
        <v>670</v>
      </c>
      <c r="H61" s="1223" t="s">
        <v>94</v>
      </c>
      <c r="I61" s="1233">
        <f>+MAX(V63:Y64)</f>
        <v>0</v>
      </c>
      <c r="J61" s="1261" t="s">
        <v>672</v>
      </c>
      <c r="K61" s="366">
        <v>0.2</v>
      </c>
      <c r="L61" s="365" t="s">
        <v>22</v>
      </c>
      <c r="M61" s="398">
        <v>0</v>
      </c>
      <c r="N61" s="398">
        <v>1</v>
      </c>
      <c r="O61" s="398">
        <v>1</v>
      </c>
      <c r="P61" s="399">
        <v>1</v>
      </c>
      <c r="Q61" s="400">
        <f t="shared" si="3"/>
        <v>0</v>
      </c>
      <c r="R61" s="400">
        <f t="shared" si="4"/>
        <v>0.2</v>
      </c>
      <c r="S61" s="400">
        <f t="shared" si="0"/>
        <v>0.2</v>
      </c>
      <c r="T61" s="400">
        <f t="shared" si="1"/>
        <v>0.2</v>
      </c>
      <c r="U61" s="401">
        <f t="shared" si="2"/>
        <v>0.2</v>
      </c>
      <c r="V61" s="223"/>
      <c r="W61" s="223"/>
      <c r="X61" s="223"/>
      <c r="Y61" s="223"/>
      <c r="Z61" s="586"/>
      <c r="AA61" s="586"/>
      <c r="AB61" s="1144"/>
    </row>
    <row r="62" spans="1:28" ht="32.25" customHeight="1" x14ac:dyDescent="0.3">
      <c r="A62" s="1137"/>
      <c r="B62" s="1138"/>
      <c r="C62" s="1251"/>
      <c r="D62" s="1265"/>
      <c r="E62" s="1268"/>
      <c r="F62" s="1257"/>
      <c r="G62" s="1224"/>
      <c r="H62" s="1224"/>
      <c r="I62" s="1259"/>
      <c r="J62" s="1262"/>
      <c r="K62" s="490">
        <v>0.2</v>
      </c>
      <c r="L62" s="370" t="s">
        <v>23</v>
      </c>
      <c r="M62" s="371">
        <v>0</v>
      </c>
      <c r="N62" s="371">
        <v>0</v>
      </c>
      <c r="O62" s="371">
        <v>0</v>
      </c>
      <c r="P62" s="372">
        <v>0</v>
      </c>
      <c r="Q62" s="372">
        <f>+SUM(M62:M62)*K62</f>
        <v>0</v>
      </c>
      <c r="R62" s="372">
        <f>+SUM(N62:N62)*K62</f>
        <v>0</v>
      </c>
      <c r="S62" s="372">
        <f>+SUM(O62:O62)*K62</f>
        <v>0</v>
      </c>
      <c r="T62" s="372">
        <f>+SUM(P62:P62)*K62</f>
        <v>0</v>
      </c>
      <c r="U62" s="395">
        <f>+MAX(Q62:T62)</f>
        <v>0</v>
      </c>
      <c r="V62" s="223"/>
      <c r="W62" s="223"/>
      <c r="X62" s="223"/>
      <c r="Y62" s="223"/>
      <c r="Z62" s="586"/>
      <c r="AA62" s="586"/>
      <c r="AB62" s="1144"/>
    </row>
    <row r="63" spans="1:28" ht="32.25" customHeight="1" x14ac:dyDescent="0.3">
      <c r="A63" s="1137"/>
      <c r="B63" s="1138"/>
      <c r="C63" s="1251"/>
      <c r="D63" s="1265"/>
      <c r="E63" s="1268"/>
      <c r="F63" s="1257"/>
      <c r="G63" s="1224"/>
      <c r="H63" s="1224"/>
      <c r="I63" s="1259"/>
      <c r="J63" s="1263" t="s">
        <v>673</v>
      </c>
      <c r="K63" s="491">
        <v>0.8</v>
      </c>
      <c r="L63" s="365" t="s">
        <v>22</v>
      </c>
      <c r="M63" s="388">
        <v>0</v>
      </c>
      <c r="N63" s="388" t="s">
        <v>1137</v>
      </c>
      <c r="O63" s="388">
        <v>0.5</v>
      </c>
      <c r="P63" s="383">
        <v>1</v>
      </c>
      <c r="Q63" s="368">
        <f t="shared" si="3"/>
        <v>0</v>
      </c>
      <c r="R63" s="368">
        <f t="shared" si="4"/>
        <v>0</v>
      </c>
      <c r="S63" s="368">
        <f t="shared" si="0"/>
        <v>0.4</v>
      </c>
      <c r="T63" s="368">
        <f t="shared" si="1"/>
        <v>0.8</v>
      </c>
      <c r="U63" s="393">
        <f t="shared" si="2"/>
        <v>0.8</v>
      </c>
      <c r="V63" s="857">
        <f>+Q64</f>
        <v>0</v>
      </c>
      <c r="W63" s="857">
        <f>+R64</f>
        <v>0</v>
      </c>
      <c r="X63" s="857">
        <f>+S64</f>
        <v>0</v>
      </c>
      <c r="Y63" s="857">
        <f>+T64</f>
        <v>0</v>
      </c>
      <c r="Z63" s="586"/>
      <c r="AA63" s="586"/>
      <c r="AB63" s="1144"/>
    </row>
    <row r="64" spans="1:28" ht="32.25" customHeight="1" x14ac:dyDescent="0.3">
      <c r="A64" s="1137"/>
      <c r="B64" s="1138"/>
      <c r="C64" s="1251"/>
      <c r="D64" s="1266"/>
      <c r="E64" s="1269"/>
      <c r="F64" s="1258"/>
      <c r="G64" s="1225"/>
      <c r="H64" s="1225"/>
      <c r="I64" s="1260"/>
      <c r="J64" s="1263"/>
      <c r="K64" s="490">
        <v>0.8</v>
      </c>
      <c r="L64" s="370" t="s">
        <v>23</v>
      </c>
      <c r="M64" s="371">
        <v>0</v>
      </c>
      <c r="N64" s="371">
        <v>0</v>
      </c>
      <c r="O64" s="371">
        <v>0</v>
      </c>
      <c r="P64" s="372">
        <v>0</v>
      </c>
      <c r="Q64" s="373">
        <f t="shared" si="3"/>
        <v>0</v>
      </c>
      <c r="R64" s="373">
        <f t="shared" si="4"/>
        <v>0</v>
      </c>
      <c r="S64" s="373">
        <f t="shared" si="0"/>
        <v>0</v>
      </c>
      <c r="T64" s="373">
        <f t="shared" si="1"/>
        <v>0</v>
      </c>
      <c r="U64" s="395">
        <f t="shared" si="2"/>
        <v>0</v>
      </c>
      <c r="V64" s="857"/>
      <c r="W64" s="857"/>
      <c r="X64" s="857"/>
      <c r="Y64" s="857"/>
      <c r="Z64" s="586"/>
      <c r="AA64" s="586"/>
      <c r="AB64" s="1144"/>
    </row>
    <row r="65" spans="1:28" ht="32.25" customHeight="1" x14ac:dyDescent="0.3">
      <c r="A65" s="1137"/>
      <c r="B65" s="1138"/>
      <c r="C65" s="1251"/>
      <c r="D65" s="1241" t="s">
        <v>95</v>
      </c>
      <c r="E65" s="1242" t="s">
        <v>1204</v>
      </c>
      <c r="F65" s="1174">
        <v>108</v>
      </c>
      <c r="G65" s="1245" t="s">
        <v>1149</v>
      </c>
      <c r="H65" s="1247" t="s">
        <v>1205</v>
      </c>
      <c r="I65" s="1233">
        <v>0</v>
      </c>
      <c r="J65" s="1237" t="s">
        <v>1151</v>
      </c>
      <c r="K65" s="491">
        <v>0.2</v>
      </c>
      <c r="L65" s="365" t="s">
        <v>22</v>
      </c>
      <c r="M65" s="375">
        <v>1</v>
      </c>
      <c r="N65" s="375">
        <v>1</v>
      </c>
      <c r="O65" s="375">
        <v>1</v>
      </c>
      <c r="P65" s="376">
        <v>1</v>
      </c>
      <c r="Q65" s="368">
        <f t="shared" si="3"/>
        <v>0.2</v>
      </c>
      <c r="R65" s="368">
        <f t="shared" si="4"/>
        <v>0.2</v>
      </c>
      <c r="S65" s="368">
        <f t="shared" si="0"/>
        <v>0.2</v>
      </c>
      <c r="T65" s="368">
        <f t="shared" si="1"/>
        <v>0.2</v>
      </c>
      <c r="U65" s="393">
        <f t="shared" si="2"/>
        <v>0.2</v>
      </c>
      <c r="V65" s="577">
        <v>0</v>
      </c>
      <c r="W65" s="577">
        <v>0</v>
      </c>
      <c r="X65" s="577">
        <v>0</v>
      </c>
      <c r="Y65" s="1112">
        <v>0</v>
      </c>
      <c r="Z65" s="586"/>
      <c r="AA65" s="586"/>
      <c r="AB65" s="1144"/>
    </row>
    <row r="66" spans="1:28" ht="32.25" customHeight="1" x14ac:dyDescent="0.3">
      <c r="A66" s="1137"/>
      <c r="B66" s="1138"/>
      <c r="C66" s="1251"/>
      <c r="D66" s="1241"/>
      <c r="E66" s="1243"/>
      <c r="F66" s="1175"/>
      <c r="G66" s="1221"/>
      <c r="H66" s="1248"/>
      <c r="I66" s="1224"/>
      <c r="J66" s="1237"/>
      <c r="K66" s="490">
        <v>0.2</v>
      </c>
      <c r="L66" s="370" t="s">
        <v>23</v>
      </c>
      <c r="M66" s="371">
        <v>0</v>
      </c>
      <c r="N66" s="371">
        <v>0</v>
      </c>
      <c r="O66" s="371">
        <v>0</v>
      </c>
      <c r="P66" s="372">
        <v>0</v>
      </c>
      <c r="Q66" s="373">
        <f t="shared" si="3"/>
        <v>0</v>
      </c>
      <c r="R66" s="373">
        <f t="shared" si="4"/>
        <v>0</v>
      </c>
      <c r="S66" s="373">
        <f t="shared" si="0"/>
        <v>0</v>
      </c>
      <c r="T66" s="373">
        <f t="shared" si="1"/>
        <v>0</v>
      </c>
      <c r="U66" s="395">
        <f t="shared" si="2"/>
        <v>0</v>
      </c>
      <c r="V66" s="577"/>
      <c r="W66" s="577"/>
      <c r="X66" s="577"/>
      <c r="Y66" s="1112"/>
      <c r="Z66" s="586"/>
      <c r="AA66" s="586"/>
      <c r="AB66" s="1144"/>
    </row>
    <row r="67" spans="1:28" ht="32.25" customHeight="1" x14ac:dyDescent="0.3">
      <c r="A67" s="1137"/>
      <c r="B67" s="1138"/>
      <c r="C67" s="1251"/>
      <c r="D67" s="1241"/>
      <c r="E67" s="1243"/>
      <c r="F67" s="1175"/>
      <c r="G67" s="1221"/>
      <c r="H67" s="1248"/>
      <c r="I67" s="1224"/>
      <c r="J67" s="1261" t="s">
        <v>1150</v>
      </c>
      <c r="K67" s="491">
        <v>0.5</v>
      </c>
      <c r="L67" s="365" t="s">
        <v>22</v>
      </c>
      <c r="M67" s="375">
        <v>0.05</v>
      </c>
      <c r="N67" s="375">
        <v>0.4</v>
      </c>
      <c r="O67" s="375">
        <v>0.7</v>
      </c>
      <c r="P67" s="376">
        <v>1</v>
      </c>
      <c r="Q67" s="368">
        <f t="shared" ref="Q67:Q68" si="20">+SUM(M67:M67)*K67</f>
        <v>2.5000000000000001E-2</v>
      </c>
      <c r="R67" s="368">
        <f t="shared" ref="R67:R68" si="21">+SUM(N67:N67)*K67</f>
        <v>0.2</v>
      </c>
      <c r="S67" s="368">
        <f t="shared" ref="S67:S68" si="22">+SUM(O67:O67)*K67</f>
        <v>0.35</v>
      </c>
      <c r="T67" s="368">
        <f t="shared" ref="T67:T68" si="23">+SUM(P67:P67)*K67</f>
        <v>0.5</v>
      </c>
      <c r="U67" s="393">
        <f t="shared" ref="U67:U68" si="24">+MAX(Q67:T67)</f>
        <v>0.5</v>
      </c>
      <c r="V67" s="577"/>
      <c r="W67" s="577"/>
      <c r="X67" s="577"/>
      <c r="Y67" s="1112"/>
      <c r="Z67" s="586"/>
      <c r="AA67" s="586"/>
      <c r="AB67" s="1144"/>
    </row>
    <row r="68" spans="1:28" ht="32.25" customHeight="1" x14ac:dyDescent="0.3">
      <c r="A68" s="1137"/>
      <c r="B68" s="1138"/>
      <c r="C68" s="1251"/>
      <c r="D68" s="1241"/>
      <c r="E68" s="1243"/>
      <c r="F68" s="1175"/>
      <c r="G68" s="1221"/>
      <c r="H68" s="1248"/>
      <c r="I68" s="1224"/>
      <c r="J68" s="1262"/>
      <c r="K68" s="490">
        <v>0.5</v>
      </c>
      <c r="L68" s="370" t="s">
        <v>23</v>
      </c>
      <c r="M68" s="371">
        <v>0</v>
      </c>
      <c r="N68" s="371">
        <v>0</v>
      </c>
      <c r="O68" s="371">
        <v>0</v>
      </c>
      <c r="P68" s="372">
        <v>0</v>
      </c>
      <c r="Q68" s="373">
        <f t="shared" si="20"/>
        <v>0</v>
      </c>
      <c r="R68" s="373">
        <f t="shared" si="21"/>
        <v>0</v>
      </c>
      <c r="S68" s="373">
        <f t="shared" si="22"/>
        <v>0</v>
      </c>
      <c r="T68" s="373">
        <f t="shared" si="23"/>
        <v>0</v>
      </c>
      <c r="U68" s="395">
        <f t="shared" si="24"/>
        <v>0</v>
      </c>
      <c r="V68" s="577"/>
      <c r="W68" s="577"/>
      <c r="X68" s="577"/>
      <c r="Y68" s="1112"/>
      <c r="Z68" s="586"/>
      <c r="AA68" s="586"/>
      <c r="AB68" s="1144"/>
    </row>
    <row r="69" spans="1:28" ht="32.25" customHeight="1" x14ac:dyDescent="0.3">
      <c r="A69" s="1137"/>
      <c r="B69" s="1138"/>
      <c r="C69" s="1251"/>
      <c r="D69" s="1241"/>
      <c r="E69" s="1243"/>
      <c r="F69" s="1175"/>
      <c r="G69" s="1221"/>
      <c r="H69" s="1248"/>
      <c r="I69" s="1224"/>
      <c r="J69" s="1237" t="s">
        <v>1152</v>
      </c>
      <c r="K69" s="491">
        <v>0.3</v>
      </c>
      <c r="L69" s="365" t="s">
        <v>22</v>
      </c>
      <c r="M69" s="375">
        <v>0.05</v>
      </c>
      <c r="N69" s="375">
        <v>0.4</v>
      </c>
      <c r="O69" s="375">
        <v>0.7</v>
      </c>
      <c r="P69" s="376">
        <v>1</v>
      </c>
      <c r="Q69" s="368">
        <f t="shared" si="3"/>
        <v>1.4999999999999999E-2</v>
      </c>
      <c r="R69" s="368">
        <f t="shared" si="4"/>
        <v>0.12</v>
      </c>
      <c r="S69" s="368">
        <f t="shared" si="0"/>
        <v>0.21</v>
      </c>
      <c r="T69" s="368">
        <f t="shared" si="1"/>
        <v>0.3</v>
      </c>
      <c r="U69" s="393">
        <f t="shared" si="2"/>
        <v>0.3</v>
      </c>
      <c r="V69" s="577"/>
      <c r="W69" s="577"/>
      <c r="X69" s="577"/>
      <c r="Y69" s="1112"/>
      <c r="Z69" s="586"/>
      <c r="AA69" s="586"/>
      <c r="AB69" s="1144"/>
    </row>
    <row r="70" spans="1:28" ht="32.25" customHeight="1" x14ac:dyDescent="0.3">
      <c r="A70" s="1137"/>
      <c r="B70" s="1138"/>
      <c r="C70" s="1251"/>
      <c r="D70" s="1241"/>
      <c r="E70" s="1244"/>
      <c r="F70" s="1175"/>
      <c r="G70" s="1246"/>
      <c r="H70" s="1249"/>
      <c r="I70" s="1224"/>
      <c r="J70" s="1237"/>
      <c r="K70" s="490">
        <v>0.3</v>
      </c>
      <c r="L70" s="370" t="s">
        <v>23</v>
      </c>
      <c r="M70" s="371">
        <v>0</v>
      </c>
      <c r="N70" s="371">
        <v>0</v>
      </c>
      <c r="O70" s="371">
        <v>0</v>
      </c>
      <c r="P70" s="372">
        <v>0</v>
      </c>
      <c r="Q70" s="373">
        <f t="shared" si="3"/>
        <v>0</v>
      </c>
      <c r="R70" s="373">
        <f t="shared" si="4"/>
        <v>0</v>
      </c>
      <c r="S70" s="373">
        <f t="shared" si="0"/>
        <v>0</v>
      </c>
      <c r="T70" s="373">
        <f t="shared" si="1"/>
        <v>0</v>
      </c>
      <c r="U70" s="395">
        <f t="shared" si="2"/>
        <v>0</v>
      </c>
      <c r="V70" s="577"/>
      <c r="W70" s="577"/>
      <c r="X70" s="577"/>
      <c r="Y70" s="1112"/>
      <c r="Z70" s="586"/>
      <c r="AA70" s="586"/>
      <c r="AB70" s="1144"/>
    </row>
    <row r="71" spans="1:28" ht="32.25" customHeight="1" x14ac:dyDescent="0.3">
      <c r="A71" s="1137"/>
      <c r="B71" s="1138"/>
      <c r="C71" s="1185" t="s">
        <v>96</v>
      </c>
      <c r="D71" s="1140" t="s">
        <v>97</v>
      </c>
      <c r="E71" s="1239" t="s">
        <v>1099</v>
      </c>
      <c r="F71" s="1142">
        <v>109</v>
      </c>
      <c r="G71" s="1240" t="s">
        <v>1102</v>
      </c>
      <c r="H71" s="1240" t="s">
        <v>1103</v>
      </c>
      <c r="I71" s="1238"/>
      <c r="J71" s="1272" t="s">
        <v>674</v>
      </c>
      <c r="K71" s="491">
        <v>0.2</v>
      </c>
      <c r="L71" s="365" t="s">
        <v>22</v>
      </c>
      <c r="M71" s="375">
        <v>0.1</v>
      </c>
      <c r="N71" s="375">
        <v>0.3</v>
      </c>
      <c r="O71" s="375">
        <v>0.7</v>
      </c>
      <c r="P71" s="376">
        <v>1</v>
      </c>
      <c r="Q71" s="368">
        <f t="shared" si="3"/>
        <v>2.0000000000000004E-2</v>
      </c>
      <c r="R71" s="368">
        <f t="shared" si="4"/>
        <v>0.06</v>
      </c>
      <c r="S71" s="368">
        <f t="shared" si="0"/>
        <v>0.13999999999999999</v>
      </c>
      <c r="T71" s="368">
        <f t="shared" si="1"/>
        <v>0.2</v>
      </c>
      <c r="U71" s="393">
        <f t="shared" si="2"/>
        <v>0.2</v>
      </c>
      <c r="V71" s="857">
        <f>+Q72+Q76</f>
        <v>0</v>
      </c>
      <c r="W71" s="857">
        <f>+R72+R76</f>
        <v>0</v>
      </c>
      <c r="X71" s="857">
        <f>+S72+S76</f>
        <v>0</v>
      </c>
      <c r="Y71" s="857">
        <f>+T72+T76</f>
        <v>0</v>
      </c>
      <c r="Z71" s="586"/>
      <c r="AA71" s="586"/>
      <c r="AB71" s="1144"/>
    </row>
    <row r="72" spans="1:28" ht="32.25" customHeight="1" x14ac:dyDescent="0.3">
      <c r="A72" s="1137"/>
      <c r="B72" s="1138"/>
      <c r="C72" s="1185"/>
      <c r="D72" s="1140"/>
      <c r="E72" s="1239"/>
      <c r="F72" s="1142"/>
      <c r="G72" s="1240"/>
      <c r="H72" s="1240"/>
      <c r="I72" s="1238"/>
      <c r="J72" s="1272"/>
      <c r="K72" s="490">
        <v>0.2</v>
      </c>
      <c r="L72" s="370" t="s">
        <v>23</v>
      </c>
      <c r="M72" s="371">
        <v>0</v>
      </c>
      <c r="N72" s="371">
        <v>0</v>
      </c>
      <c r="O72" s="371">
        <v>0</v>
      </c>
      <c r="P72" s="372">
        <v>0</v>
      </c>
      <c r="Q72" s="373">
        <f>+SUM(M72:M72)*K72</f>
        <v>0</v>
      </c>
      <c r="R72" s="373">
        <f>+SUM(N72:N72)*K72</f>
        <v>0</v>
      </c>
      <c r="S72" s="373">
        <f>+SUM(O72:O72)*K72</f>
        <v>0</v>
      </c>
      <c r="T72" s="373">
        <f>+SUM(P72:P72)*K72</f>
        <v>0</v>
      </c>
      <c r="U72" s="395">
        <f>+MAX(Q72:T72)</f>
        <v>0</v>
      </c>
      <c r="V72" s="857"/>
      <c r="W72" s="857"/>
      <c r="X72" s="857"/>
      <c r="Y72" s="857"/>
      <c r="Z72" s="586"/>
      <c r="AA72" s="586"/>
      <c r="AB72" s="1144"/>
    </row>
    <row r="73" spans="1:28" ht="32.25" customHeight="1" x14ac:dyDescent="0.3">
      <c r="A73" s="1137"/>
      <c r="B73" s="1138"/>
      <c r="C73" s="1185"/>
      <c r="D73" s="1140"/>
      <c r="E73" s="1239"/>
      <c r="F73" s="1142"/>
      <c r="G73" s="1240"/>
      <c r="H73" s="1240"/>
      <c r="I73" s="1238"/>
      <c r="J73" s="1270" t="s">
        <v>675</v>
      </c>
      <c r="K73" s="491">
        <v>0.4</v>
      </c>
      <c r="L73" s="365" t="s">
        <v>22</v>
      </c>
      <c r="M73" s="375">
        <v>0</v>
      </c>
      <c r="N73" s="375">
        <v>0.3</v>
      </c>
      <c r="O73" s="375">
        <v>0.7</v>
      </c>
      <c r="P73" s="376">
        <v>1</v>
      </c>
      <c r="Q73" s="368">
        <f>+SUM(M73:M73)*K73</f>
        <v>0</v>
      </c>
      <c r="R73" s="368">
        <f>+SUM(N73:N73)*K73</f>
        <v>0.12</v>
      </c>
      <c r="S73" s="368">
        <f>+SUM(O73:O73)*K73</f>
        <v>0.27999999999999997</v>
      </c>
      <c r="T73" s="368">
        <f>+SUM(P73:P73)*K73</f>
        <v>0.4</v>
      </c>
      <c r="U73" s="369">
        <f>+MAX(Q73:T73)</f>
        <v>0.4</v>
      </c>
      <c r="V73" s="857"/>
      <c r="W73" s="857"/>
      <c r="X73" s="857"/>
      <c r="Y73" s="857"/>
      <c r="Z73" s="586"/>
      <c r="AA73" s="586"/>
      <c r="AB73" s="1144"/>
    </row>
    <row r="74" spans="1:28" ht="32.25" customHeight="1" x14ac:dyDescent="0.3">
      <c r="A74" s="1137"/>
      <c r="B74" s="1138"/>
      <c r="C74" s="1185"/>
      <c r="D74" s="1140"/>
      <c r="E74" s="1239"/>
      <c r="F74" s="1142"/>
      <c r="G74" s="1240"/>
      <c r="H74" s="1240"/>
      <c r="I74" s="1238"/>
      <c r="J74" s="1271"/>
      <c r="K74" s="490">
        <v>0.4</v>
      </c>
      <c r="L74" s="370" t="s">
        <v>23</v>
      </c>
      <c r="M74" s="371">
        <v>0</v>
      </c>
      <c r="N74" s="371">
        <v>0</v>
      </c>
      <c r="O74" s="371">
        <v>0</v>
      </c>
      <c r="P74" s="372">
        <v>0</v>
      </c>
      <c r="Q74" s="373">
        <f t="shared" ref="Q74" si="25">+SUM(M74:M74)*K74</f>
        <v>0</v>
      </c>
      <c r="R74" s="373">
        <f t="shared" ref="R74" si="26">+SUM(N74:N74)*K74</f>
        <v>0</v>
      </c>
      <c r="S74" s="373">
        <f>+SUM(O74:O74)*K74</f>
        <v>0</v>
      </c>
      <c r="T74" s="373">
        <f t="shared" ref="T74" si="27">+SUM(P74:P74)*K74</f>
        <v>0</v>
      </c>
      <c r="U74" s="395">
        <f t="shared" ref="U74" si="28">+MAX(Q74:T74)</f>
        <v>0</v>
      </c>
      <c r="V74" s="857"/>
      <c r="W74" s="857"/>
      <c r="X74" s="857"/>
      <c r="Y74" s="857"/>
      <c r="Z74" s="586"/>
      <c r="AA74" s="586"/>
      <c r="AB74" s="1144"/>
    </row>
    <row r="75" spans="1:28" ht="32.25" customHeight="1" x14ac:dyDescent="0.3">
      <c r="A75" s="1137"/>
      <c r="B75" s="1138"/>
      <c r="C75" s="1185"/>
      <c r="D75" s="1140"/>
      <c r="E75" s="1239"/>
      <c r="F75" s="1142"/>
      <c r="G75" s="1240"/>
      <c r="H75" s="1240"/>
      <c r="I75" s="1238"/>
      <c r="J75" s="1272" t="s">
        <v>676</v>
      </c>
      <c r="K75" s="491">
        <v>0.4</v>
      </c>
      <c r="L75" s="365" t="s">
        <v>22</v>
      </c>
      <c r="M75" s="375">
        <v>0</v>
      </c>
      <c r="N75" s="375">
        <v>0</v>
      </c>
      <c r="O75" s="375">
        <v>0.4</v>
      </c>
      <c r="P75" s="376">
        <v>1</v>
      </c>
      <c r="Q75" s="368">
        <f>+SUM(M75:M75)*K75</f>
        <v>0</v>
      </c>
      <c r="R75" s="368">
        <f>+SUM(N75:N75)*K75</f>
        <v>0</v>
      </c>
      <c r="S75" s="368">
        <f>+SUM(O75:O75)*K75</f>
        <v>0.16000000000000003</v>
      </c>
      <c r="T75" s="368">
        <f>+SUM(P75:P75)*K75</f>
        <v>0.4</v>
      </c>
      <c r="U75" s="393">
        <f>+MAX(Q75:T75)</f>
        <v>0.4</v>
      </c>
      <c r="V75" s="857"/>
      <c r="W75" s="857"/>
      <c r="X75" s="857"/>
      <c r="Y75" s="857"/>
      <c r="Z75" s="586"/>
      <c r="AA75" s="586"/>
      <c r="AB75" s="1144"/>
    </row>
    <row r="76" spans="1:28" ht="49.9" customHeight="1" x14ac:dyDescent="0.3">
      <c r="A76" s="1137"/>
      <c r="B76" s="1138"/>
      <c r="C76" s="1185"/>
      <c r="D76" s="1140"/>
      <c r="E76" s="1239"/>
      <c r="F76" s="1142"/>
      <c r="G76" s="1240"/>
      <c r="H76" s="1240"/>
      <c r="I76" s="1238"/>
      <c r="J76" s="1272"/>
      <c r="K76" s="490">
        <v>0.4</v>
      </c>
      <c r="L76" s="370" t="s">
        <v>23</v>
      </c>
      <c r="M76" s="371">
        <v>0</v>
      </c>
      <c r="N76" s="371">
        <v>0</v>
      </c>
      <c r="O76" s="371">
        <v>0</v>
      </c>
      <c r="P76" s="372">
        <v>0</v>
      </c>
      <c r="Q76" s="373">
        <f>+SUM(M76:M76)*K76</f>
        <v>0</v>
      </c>
      <c r="R76" s="373">
        <f>+SUM(N76:N76)*K76</f>
        <v>0</v>
      </c>
      <c r="S76" s="373">
        <f>+SUM(O76:O76)*K76</f>
        <v>0</v>
      </c>
      <c r="T76" s="373">
        <f>+SUM(P76:P76)*K76</f>
        <v>0</v>
      </c>
      <c r="U76" s="395">
        <f>+MAX(Q76:T76)</f>
        <v>0</v>
      </c>
      <c r="V76" s="857"/>
      <c r="W76" s="857"/>
      <c r="X76" s="857"/>
      <c r="Y76" s="857"/>
      <c r="Z76" s="586"/>
      <c r="AA76" s="586"/>
      <c r="AB76" s="1144"/>
    </row>
    <row r="77" spans="1:28" ht="32.25" customHeight="1" x14ac:dyDescent="0.3">
      <c r="A77" s="1137"/>
      <c r="B77" s="1138"/>
      <c r="C77" s="1185"/>
      <c r="D77" s="1275" t="s">
        <v>98</v>
      </c>
      <c r="E77" s="1276" t="s">
        <v>677</v>
      </c>
      <c r="F77" s="1153">
        <v>110</v>
      </c>
      <c r="G77" s="1277" t="s">
        <v>678</v>
      </c>
      <c r="H77" s="1277" t="s">
        <v>682</v>
      </c>
      <c r="I77" s="1233">
        <f>+MAX(V77:Y82)</f>
        <v>0</v>
      </c>
      <c r="J77" s="1284" t="s">
        <v>679</v>
      </c>
      <c r="K77" s="491">
        <v>0.3</v>
      </c>
      <c r="L77" s="365" t="s">
        <v>22</v>
      </c>
      <c r="M77" s="375">
        <v>0</v>
      </c>
      <c r="N77" s="375">
        <v>0.4</v>
      </c>
      <c r="O77" s="375">
        <v>0.8</v>
      </c>
      <c r="P77" s="376">
        <v>1</v>
      </c>
      <c r="Q77" s="368">
        <f t="shared" ref="Q77:Q85" si="29">+SUM(M77:M77)*K77</f>
        <v>0</v>
      </c>
      <c r="R77" s="368">
        <f t="shared" ref="R77:R86" si="30">+SUM(N77:N77)*K77</f>
        <v>0.12</v>
      </c>
      <c r="S77" s="368">
        <f t="shared" ref="S77:S92" si="31">+SUM(O77:O77)*K77</f>
        <v>0.24</v>
      </c>
      <c r="T77" s="368">
        <f t="shared" ref="T77:T92" si="32">+SUM(P77:P77)*K77</f>
        <v>0.3</v>
      </c>
      <c r="U77" s="393">
        <f t="shared" ref="U77:U92" si="33">+MAX(Q77:T77)</f>
        <v>0.3</v>
      </c>
      <c r="V77" s="577">
        <f>+Q78+Q82</f>
        <v>0</v>
      </c>
      <c r="W77" s="577">
        <f>+R78+R82</f>
        <v>0</v>
      </c>
      <c r="X77" s="577">
        <f>+S78+S82</f>
        <v>0</v>
      </c>
      <c r="Y77" s="577">
        <f>+T78+T82</f>
        <v>0</v>
      </c>
      <c r="Z77" s="586"/>
      <c r="AA77" s="586"/>
      <c r="AB77" s="1144"/>
    </row>
    <row r="78" spans="1:28" ht="32.25" customHeight="1" x14ac:dyDescent="0.3">
      <c r="A78" s="1137"/>
      <c r="B78" s="1138"/>
      <c r="C78" s="1185"/>
      <c r="D78" s="1275"/>
      <c r="E78" s="1276"/>
      <c r="F78" s="1154"/>
      <c r="G78" s="1224"/>
      <c r="H78" s="1224"/>
      <c r="I78" s="1224"/>
      <c r="J78" s="1285"/>
      <c r="K78" s="490">
        <v>0.3</v>
      </c>
      <c r="L78" s="370" t="s">
        <v>23</v>
      </c>
      <c r="M78" s="371">
        <v>0</v>
      </c>
      <c r="N78" s="371">
        <v>0</v>
      </c>
      <c r="O78" s="371">
        <v>0</v>
      </c>
      <c r="P78" s="372">
        <v>0</v>
      </c>
      <c r="Q78" s="373">
        <f t="shared" si="29"/>
        <v>0</v>
      </c>
      <c r="R78" s="373">
        <f t="shared" si="30"/>
        <v>0</v>
      </c>
      <c r="S78" s="373">
        <f>+SUM(O78:O78)*K78</f>
        <v>0</v>
      </c>
      <c r="T78" s="373">
        <f t="shared" si="32"/>
        <v>0</v>
      </c>
      <c r="U78" s="395">
        <f t="shared" si="33"/>
        <v>0</v>
      </c>
      <c r="V78" s="577"/>
      <c r="W78" s="577"/>
      <c r="X78" s="577"/>
      <c r="Y78" s="577"/>
      <c r="Z78" s="586"/>
      <c r="AA78" s="586"/>
      <c r="AB78" s="1144"/>
    </row>
    <row r="79" spans="1:28" ht="32.25" customHeight="1" x14ac:dyDescent="0.3">
      <c r="A79" s="1137"/>
      <c r="B79" s="1138"/>
      <c r="C79" s="1185"/>
      <c r="D79" s="1275"/>
      <c r="E79" s="1276"/>
      <c r="F79" s="1154"/>
      <c r="G79" s="1224"/>
      <c r="H79" s="1224"/>
      <c r="I79" s="1224"/>
      <c r="J79" s="1273" t="s">
        <v>680</v>
      </c>
      <c r="K79" s="491">
        <v>0.3</v>
      </c>
      <c r="L79" s="365" t="s">
        <v>22</v>
      </c>
      <c r="M79" s="375">
        <v>0</v>
      </c>
      <c r="N79" s="375">
        <v>0.4</v>
      </c>
      <c r="O79" s="375">
        <v>0.8</v>
      </c>
      <c r="P79" s="376">
        <v>1</v>
      </c>
      <c r="Q79" s="368">
        <f>+SUM(M79:M79)*K79</f>
        <v>0</v>
      </c>
      <c r="R79" s="368">
        <f>+SUM(N79:N79)*K79</f>
        <v>0.12</v>
      </c>
      <c r="S79" s="368">
        <f>+SUM(O79:O79)*K79</f>
        <v>0.24</v>
      </c>
      <c r="T79" s="368">
        <f>+SUM(P79:P79)*K79</f>
        <v>0.3</v>
      </c>
      <c r="U79" s="369">
        <f>+MAX(Q79:T79)</f>
        <v>0.3</v>
      </c>
      <c r="V79" s="577"/>
      <c r="W79" s="577"/>
      <c r="X79" s="577"/>
      <c r="Y79" s="577"/>
      <c r="Z79" s="586"/>
      <c r="AA79" s="586"/>
      <c r="AB79" s="1144"/>
    </row>
    <row r="80" spans="1:28" ht="32.25" customHeight="1" x14ac:dyDescent="0.3">
      <c r="A80" s="1137"/>
      <c r="B80" s="1138"/>
      <c r="C80" s="1185"/>
      <c r="D80" s="1275"/>
      <c r="E80" s="1276"/>
      <c r="F80" s="1154"/>
      <c r="G80" s="1224"/>
      <c r="H80" s="1225"/>
      <c r="I80" s="1224"/>
      <c r="J80" s="1285"/>
      <c r="K80" s="490">
        <v>0.3</v>
      </c>
      <c r="L80" s="370" t="s">
        <v>23</v>
      </c>
      <c r="M80" s="371">
        <v>0</v>
      </c>
      <c r="N80" s="371">
        <v>0</v>
      </c>
      <c r="O80" s="371">
        <v>0</v>
      </c>
      <c r="P80" s="372">
        <v>0</v>
      </c>
      <c r="Q80" s="373">
        <f t="shared" ref="Q80" si="34">+SUM(M80:M80)*K80</f>
        <v>0</v>
      </c>
      <c r="R80" s="373">
        <f t="shared" ref="R80" si="35">+SUM(N80:N80)*K80</f>
        <v>0</v>
      </c>
      <c r="S80" s="373">
        <f>+SUM(O80:O80)*K80</f>
        <v>0</v>
      </c>
      <c r="T80" s="373">
        <f t="shared" ref="T80" si="36">+SUM(P80:P80)*K80</f>
        <v>0</v>
      </c>
      <c r="U80" s="395">
        <f t="shared" ref="U80" si="37">+MAX(Q80:T80)</f>
        <v>0</v>
      </c>
      <c r="V80" s="577"/>
      <c r="W80" s="577"/>
      <c r="X80" s="577"/>
      <c r="Y80" s="577"/>
      <c r="Z80" s="586"/>
      <c r="AA80" s="586"/>
      <c r="AB80" s="1144"/>
    </row>
    <row r="81" spans="1:28" ht="32.25" customHeight="1" x14ac:dyDescent="0.3">
      <c r="A81" s="1137"/>
      <c r="B81" s="1138"/>
      <c r="C81" s="1185"/>
      <c r="D81" s="1275"/>
      <c r="E81" s="1276"/>
      <c r="F81" s="1154"/>
      <c r="G81" s="1224"/>
      <c r="H81" s="1223" t="s">
        <v>683</v>
      </c>
      <c r="I81" s="1224"/>
      <c r="J81" s="1273" t="s">
        <v>681</v>
      </c>
      <c r="K81" s="491">
        <v>0.4</v>
      </c>
      <c r="L81" s="365" t="s">
        <v>22</v>
      </c>
      <c r="M81" s="375">
        <v>0</v>
      </c>
      <c r="N81" s="375">
        <v>0.4</v>
      </c>
      <c r="O81" s="375">
        <v>0.8</v>
      </c>
      <c r="P81" s="376">
        <v>1</v>
      </c>
      <c r="Q81" s="368">
        <f t="shared" si="29"/>
        <v>0</v>
      </c>
      <c r="R81" s="368">
        <f t="shared" si="30"/>
        <v>0.16000000000000003</v>
      </c>
      <c r="S81" s="368">
        <f t="shared" si="31"/>
        <v>0.32000000000000006</v>
      </c>
      <c r="T81" s="368">
        <f t="shared" si="32"/>
        <v>0.4</v>
      </c>
      <c r="U81" s="393">
        <f t="shared" si="33"/>
        <v>0.4</v>
      </c>
      <c r="V81" s="577"/>
      <c r="W81" s="577"/>
      <c r="X81" s="577"/>
      <c r="Y81" s="577"/>
      <c r="Z81" s="586"/>
      <c r="AA81" s="586"/>
      <c r="AB81" s="1144"/>
    </row>
    <row r="82" spans="1:28" ht="32.25" customHeight="1" x14ac:dyDescent="0.3">
      <c r="A82" s="1137"/>
      <c r="B82" s="1138"/>
      <c r="C82" s="1185"/>
      <c r="D82" s="1275"/>
      <c r="E82" s="1276"/>
      <c r="F82" s="1155"/>
      <c r="G82" s="1225"/>
      <c r="H82" s="1225"/>
      <c r="I82" s="1224"/>
      <c r="J82" s="1274"/>
      <c r="K82" s="490">
        <v>0.4</v>
      </c>
      <c r="L82" s="370" t="s">
        <v>23</v>
      </c>
      <c r="M82" s="371">
        <v>0</v>
      </c>
      <c r="N82" s="371">
        <v>0</v>
      </c>
      <c r="O82" s="371">
        <v>0</v>
      </c>
      <c r="P82" s="372">
        <v>0</v>
      </c>
      <c r="Q82" s="373">
        <f t="shared" si="29"/>
        <v>0</v>
      </c>
      <c r="R82" s="373">
        <f t="shared" si="30"/>
        <v>0</v>
      </c>
      <c r="S82" s="373">
        <f t="shared" si="31"/>
        <v>0</v>
      </c>
      <c r="T82" s="373">
        <f t="shared" si="32"/>
        <v>0</v>
      </c>
      <c r="U82" s="395">
        <f t="shared" si="33"/>
        <v>0</v>
      </c>
      <c r="V82" s="577"/>
      <c r="W82" s="577"/>
      <c r="X82" s="577"/>
      <c r="Y82" s="577"/>
      <c r="Z82" s="586"/>
      <c r="AA82" s="586"/>
      <c r="AB82" s="1144"/>
    </row>
    <row r="83" spans="1:28" ht="32.25" customHeight="1" x14ac:dyDescent="0.3">
      <c r="A83" s="1137"/>
      <c r="B83" s="1138"/>
      <c r="C83" s="1185" t="s">
        <v>99</v>
      </c>
      <c r="D83" s="1275" t="s">
        <v>100</v>
      </c>
      <c r="E83" s="1278" t="s">
        <v>1104</v>
      </c>
      <c r="F83" s="1141">
        <v>111</v>
      </c>
      <c r="G83" s="1240" t="s">
        <v>729</v>
      </c>
      <c r="H83" s="1240" t="s">
        <v>730</v>
      </c>
      <c r="I83" s="1282">
        <v>0</v>
      </c>
      <c r="J83" s="1283" t="s">
        <v>731</v>
      </c>
      <c r="K83" s="412">
        <v>1</v>
      </c>
      <c r="L83" s="365" t="s">
        <v>22</v>
      </c>
      <c r="M83" s="386">
        <v>0</v>
      </c>
      <c r="N83" s="386">
        <v>0.4</v>
      </c>
      <c r="O83" s="386">
        <v>0.6</v>
      </c>
      <c r="P83" s="386">
        <v>1</v>
      </c>
      <c r="Q83" s="402">
        <f t="shared" si="29"/>
        <v>0</v>
      </c>
      <c r="R83" s="368">
        <f t="shared" si="30"/>
        <v>0.4</v>
      </c>
      <c r="S83" s="368">
        <f t="shared" si="31"/>
        <v>0.6</v>
      </c>
      <c r="T83" s="368">
        <f t="shared" si="32"/>
        <v>1</v>
      </c>
      <c r="U83" s="393">
        <f t="shared" si="33"/>
        <v>1</v>
      </c>
      <c r="V83" s="576">
        <f>Q84</f>
        <v>0</v>
      </c>
      <c r="W83" s="576">
        <f>R84</f>
        <v>0</v>
      </c>
      <c r="X83" s="576">
        <f>S84</f>
        <v>0</v>
      </c>
      <c r="Y83" s="576">
        <f>T84</f>
        <v>0</v>
      </c>
      <c r="Z83" s="586"/>
      <c r="AA83" s="586"/>
      <c r="AB83" s="1144"/>
    </row>
    <row r="84" spans="1:28" ht="55.9" customHeight="1" x14ac:dyDescent="0.3">
      <c r="A84" s="1137"/>
      <c r="B84" s="1138"/>
      <c r="C84" s="1185"/>
      <c r="D84" s="1275"/>
      <c r="E84" s="1278"/>
      <c r="F84" s="1141"/>
      <c r="G84" s="1240"/>
      <c r="H84" s="1240"/>
      <c r="I84" s="1282"/>
      <c r="J84" s="1283"/>
      <c r="K84" s="490">
        <v>1</v>
      </c>
      <c r="L84" s="370" t="s">
        <v>23</v>
      </c>
      <c r="M84" s="371">
        <v>0</v>
      </c>
      <c r="N84" s="371">
        <v>0</v>
      </c>
      <c r="O84" s="371">
        <v>0</v>
      </c>
      <c r="P84" s="371">
        <v>0</v>
      </c>
      <c r="Q84" s="373">
        <f t="shared" si="29"/>
        <v>0</v>
      </c>
      <c r="R84" s="373">
        <f>+SUM(N84:N84)*K84</f>
        <v>0</v>
      </c>
      <c r="S84" s="373">
        <f t="shared" si="31"/>
        <v>0</v>
      </c>
      <c r="T84" s="373">
        <f t="shared" si="32"/>
        <v>0</v>
      </c>
      <c r="U84" s="395">
        <f t="shared" si="33"/>
        <v>0</v>
      </c>
      <c r="V84" s="577"/>
      <c r="W84" s="577"/>
      <c r="X84" s="577"/>
      <c r="Y84" s="577"/>
      <c r="Z84" s="586"/>
      <c r="AA84" s="586"/>
      <c r="AB84" s="1144"/>
    </row>
    <row r="85" spans="1:28" ht="27.6" customHeight="1" x14ac:dyDescent="0.3">
      <c r="A85" s="1137"/>
      <c r="B85" s="1138"/>
      <c r="C85" s="1185"/>
      <c r="D85" s="1140" t="s">
        <v>101</v>
      </c>
      <c r="E85" s="1239" t="s">
        <v>102</v>
      </c>
      <c r="F85" s="1142">
        <v>112</v>
      </c>
      <c r="G85" s="1167" t="s">
        <v>732</v>
      </c>
      <c r="H85" s="1177" t="s">
        <v>733</v>
      </c>
      <c r="I85" s="1180">
        <v>0</v>
      </c>
      <c r="J85" s="1281" t="s">
        <v>734</v>
      </c>
      <c r="K85" s="491">
        <v>0.25</v>
      </c>
      <c r="L85" s="365" t="s">
        <v>22</v>
      </c>
      <c r="M85" s="403">
        <v>0</v>
      </c>
      <c r="N85" s="403">
        <v>0.1</v>
      </c>
      <c r="O85" s="403">
        <v>1</v>
      </c>
      <c r="P85" s="404">
        <v>1</v>
      </c>
      <c r="Q85" s="396">
        <f t="shared" si="29"/>
        <v>0</v>
      </c>
      <c r="R85" s="396">
        <f t="shared" si="30"/>
        <v>2.5000000000000001E-2</v>
      </c>
      <c r="S85" s="396">
        <f t="shared" si="31"/>
        <v>0.25</v>
      </c>
      <c r="T85" s="396">
        <f t="shared" si="32"/>
        <v>0.25</v>
      </c>
      <c r="U85" s="405">
        <f t="shared" si="33"/>
        <v>0.25</v>
      </c>
      <c r="V85" s="1117">
        <f>Q86+Q88+Q92+Q90</f>
        <v>0</v>
      </c>
      <c r="W85" s="1117">
        <f>R86+R88+R92+R90</f>
        <v>0</v>
      </c>
      <c r="X85" s="1117">
        <f>S86+S88+S92+S90</f>
        <v>0</v>
      </c>
      <c r="Y85" s="1117">
        <f>T86+T88+T92+T90</f>
        <v>0</v>
      </c>
      <c r="Z85" s="586"/>
      <c r="AA85" s="586"/>
      <c r="AB85" s="1144"/>
    </row>
    <row r="86" spans="1:28" ht="18" customHeight="1" x14ac:dyDescent="0.3">
      <c r="A86" s="1137"/>
      <c r="B86" s="1138"/>
      <c r="C86" s="1185"/>
      <c r="D86" s="1140"/>
      <c r="E86" s="1239"/>
      <c r="F86" s="1142"/>
      <c r="G86" s="1279"/>
      <c r="H86" s="1178"/>
      <c r="I86" s="1181"/>
      <c r="J86" s="1281"/>
      <c r="K86" s="490">
        <v>0.25</v>
      </c>
      <c r="L86" s="370" t="s">
        <v>23</v>
      </c>
      <c r="M86" s="371">
        <v>0</v>
      </c>
      <c r="N86" s="371">
        <v>0</v>
      </c>
      <c r="O86" s="371">
        <v>0</v>
      </c>
      <c r="P86" s="372">
        <v>0</v>
      </c>
      <c r="Q86" s="406">
        <f t="shared" ref="Q86:Q92" si="38">+SUM(M86:M86)*K86</f>
        <v>0</v>
      </c>
      <c r="R86" s="406">
        <f t="shared" si="30"/>
        <v>0</v>
      </c>
      <c r="S86" s="406">
        <f t="shared" si="31"/>
        <v>0</v>
      </c>
      <c r="T86" s="406">
        <f t="shared" si="32"/>
        <v>0</v>
      </c>
      <c r="U86" s="407">
        <f t="shared" si="33"/>
        <v>0</v>
      </c>
      <c r="V86" s="1112"/>
      <c r="W86" s="1112"/>
      <c r="X86" s="1112"/>
      <c r="Y86" s="1112"/>
      <c r="Z86" s="586"/>
      <c r="AA86" s="586"/>
      <c r="AB86" s="1144"/>
    </row>
    <row r="87" spans="1:28" ht="30" customHeight="1" x14ac:dyDescent="0.3">
      <c r="A87" s="1137"/>
      <c r="B87" s="1138"/>
      <c r="C87" s="1185"/>
      <c r="D87" s="1140"/>
      <c r="E87" s="1239"/>
      <c r="F87" s="1142"/>
      <c r="G87" s="1279"/>
      <c r="H87" s="1178"/>
      <c r="I87" s="1181"/>
      <c r="J87" s="1204" t="s">
        <v>735</v>
      </c>
      <c r="K87" s="491">
        <v>0.25</v>
      </c>
      <c r="L87" s="365" t="s">
        <v>22</v>
      </c>
      <c r="M87" s="403">
        <v>0</v>
      </c>
      <c r="N87" s="403" t="s">
        <v>1137</v>
      </c>
      <c r="O87" s="408">
        <v>0.7</v>
      </c>
      <c r="P87" s="404">
        <v>1</v>
      </c>
      <c r="Q87" s="396">
        <f t="shared" si="38"/>
        <v>0</v>
      </c>
      <c r="R87" s="396">
        <f t="shared" ref="R87:R92" si="39">+SUM(N87:N87)*K87</f>
        <v>0</v>
      </c>
      <c r="S87" s="396">
        <f t="shared" si="31"/>
        <v>0.17499999999999999</v>
      </c>
      <c r="T87" s="396">
        <f t="shared" si="32"/>
        <v>0.25</v>
      </c>
      <c r="U87" s="405">
        <f t="shared" si="33"/>
        <v>0.25</v>
      </c>
      <c r="V87" s="1112"/>
      <c r="W87" s="1112"/>
      <c r="X87" s="1112"/>
      <c r="Y87" s="1112"/>
      <c r="Z87" s="586"/>
      <c r="AA87" s="586"/>
      <c r="AB87" s="1144"/>
    </row>
    <row r="88" spans="1:28" ht="25.9" customHeight="1" x14ac:dyDescent="0.3">
      <c r="A88" s="1137"/>
      <c r="B88" s="1138"/>
      <c r="C88" s="1185"/>
      <c r="D88" s="1140"/>
      <c r="E88" s="1239"/>
      <c r="F88" s="1142"/>
      <c r="G88" s="1279"/>
      <c r="H88" s="1178"/>
      <c r="I88" s="1181"/>
      <c r="J88" s="1204"/>
      <c r="K88" s="490">
        <v>0.25</v>
      </c>
      <c r="L88" s="370" t="s">
        <v>23</v>
      </c>
      <c r="M88" s="371">
        <v>0</v>
      </c>
      <c r="N88" s="371">
        <v>0</v>
      </c>
      <c r="O88" s="371">
        <v>0</v>
      </c>
      <c r="P88" s="372">
        <v>0</v>
      </c>
      <c r="Q88" s="406">
        <f t="shared" si="38"/>
        <v>0</v>
      </c>
      <c r="R88" s="406">
        <f t="shared" si="39"/>
        <v>0</v>
      </c>
      <c r="S88" s="406">
        <f t="shared" si="31"/>
        <v>0</v>
      </c>
      <c r="T88" s="406">
        <f t="shared" si="32"/>
        <v>0</v>
      </c>
      <c r="U88" s="407">
        <f t="shared" si="33"/>
        <v>0</v>
      </c>
      <c r="V88" s="1112"/>
      <c r="W88" s="1112"/>
      <c r="X88" s="1112"/>
      <c r="Y88" s="1112"/>
      <c r="Z88" s="586"/>
      <c r="AA88" s="586"/>
      <c r="AB88" s="1144"/>
    </row>
    <row r="89" spans="1:28" ht="18" customHeight="1" x14ac:dyDescent="0.3">
      <c r="A89" s="1137"/>
      <c r="B89" s="1138"/>
      <c r="C89" s="1185"/>
      <c r="D89" s="1140"/>
      <c r="E89" s="1239"/>
      <c r="F89" s="1142"/>
      <c r="G89" s="1279"/>
      <c r="H89" s="1178"/>
      <c r="I89" s="1181"/>
      <c r="J89" s="1204" t="s">
        <v>103</v>
      </c>
      <c r="K89" s="491">
        <v>0.25</v>
      </c>
      <c r="L89" s="365" t="s">
        <v>22</v>
      </c>
      <c r="M89" s="403">
        <v>0</v>
      </c>
      <c r="N89" s="403" t="s">
        <v>1137</v>
      </c>
      <c r="O89" s="408">
        <v>0.7</v>
      </c>
      <c r="P89" s="404">
        <v>1</v>
      </c>
      <c r="Q89" s="396">
        <f t="shared" si="38"/>
        <v>0</v>
      </c>
      <c r="R89" s="396">
        <f t="shared" si="39"/>
        <v>0</v>
      </c>
      <c r="S89" s="396">
        <f t="shared" si="31"/>
        <v>0.17499999999999999</v>
      </c>
      <c r="T89" s="396">
        <f t="shared" si="32"/>
        <v>0.25</v>
      </c>
      <c r="U89" s="405">
        <f t="shared" si="33"/>
        <v>0.25</v>
      </c>
      <c r="V89" s="1112"/>
      <c r="W89" s="1112"/>
      <c r="X89" s="1112"/>
      <c r="Y89" s="1112"/>
      <c r="Z89" s="586"/>
      <c r="AA89" s="586"/>
      <c r="AB89" s="1144"/>
    </row>
    <row r="90" spans="1:28" ht="21" customHeight="1" x14ac:dyDescent="0.3">
      <c r="A90" s="1137"/>
      <c r="B90" s="1138"/>
      <c r="C90" s="1185"/>
      <c r="D90" s="1140"/>
      <c r="E90" s="1239"/>
      <c r="F90" s="1142"/>
      <c r="G90" s="1279"/>
      <c r="H90" s="1178"/>
      <c r="I90" s="1181"/>
      <c r="J90" s="1204"/>
      <c r="K90" s="490">
        <v>0.25</v>
      </c>
      <c r="L90" s="370" t="s">
        <v>23</v>
      </c>
      <c r="M90" s="409">
        <v>0</v>
      </c>
      <c r="N90" s="409">
        <v>0</v>
      </c>
      <c r="O90" s="409">
        <v>0</v>
      </c>
      <c r="P90" s="410">
        <v>0</v>
      </c>
      <c r="Q90" s="406">
        <f t="shared" si="38"/>
        <v>0</v>
      </c>
      <c r="R90" s="406">
        <f t="shared" si="39"/>
        <v>0</v>
      </c>
      <c r="S90" s="406">
        <f t="shared" si="31"/>
        <v>0</v>
      </c>
      <c r="T90" s="406">
        <f t="shared" si="32"/>
        <v>0</v>
      </c>
      <c r="U90" s="407">
        <f t="shared" si="33"/>
        <v>0</v>
      </c>
      <c r="V90" s="1112"/>
      <c r="W90" s="1112"/>
      <c r="X90" s="1112"/>
      <c r="Y90" s="1112"/>
      <c r="Z90" s="586"/>
      <c r="AA90" s="586"/>
      <c r="AB90" s="1144"/>
    </row>
    <row r="91" spans="1:28" ht="35.450000000000003" customHeight="1" x14ac:dyDescent="0.3">
      <c r="A91" s="1137"/>
      <c r="B91" s="1138"/>
      <c r="C91" s="1185"/>
      <c r="D91" s="1140"/>
      <c r="E91" s="1239"/>
      <c r="F91" s="1142"/>
      <c r="G91" s="1279"/>
      <c r="H91" s="1178"/>
      <c r="I91" s="1181"/>
      <c r="J91" s="1183" t="s">
        <v>736</v>
      </c>
      <c r="K91" s="499">
        <v>0.25</v>
      </c>
      <c r="L91" s="365" t="s">
        <v>22</v>
      </c>
      <c r="M91" s="411">
        <v>0</v>
      </c>
      <c r="N91" s="411">
        <v>0</v>
      </c>
      <c r="O91" s="375">
        <v>0</v>
      </c>
      <c r="P91" s="411">
        <v>1</v>
      </c>
      <c r="Q91" s="396">
        <f t="shared" si="38"/>
        <v>0</v>
      </c>
      <c r="R91" s="396">
        <f t="shared" si="39"/>
        <v>0</v>
      </c>
      <c r="S91" s="396">
        <f t="shared" si="31"/>
        <v>0</v>
      </c>
      <c r="T91" s="396">
        <f t="shared" si="32"/>
        <v>0.25</v>
      </c>
      <c r="U91" s="405">
        <f t="shared" si="33"/>
        <v>0.25</v>
      </c>
      <c r="V91" s="1112"/>
      <c r="W91" s="1112"/>
      <c r="X91" s="1112"/>
      <c r="Y91" s="1112"/>
      <c r="Z91" s="586"/>
      <c r="AA91" s="586"/>
      <c r="AB91" s="1144"/>
    </row>
    <row r="92" spans="1:28" ht="37.15" customHeight="1" x14ac:dyDescent="0.3">
      <c r="A92" s="1137"/>
      <c r="B92" s="1138"/>
      <c r="C92" s="1185"/>
      <c r="D92" s="1140"/>
      <c r="E92" s="1239"/>
      <c r="F92" s="1142"/>
      <c r="G92" s="1280"/>
      <c r="H92" s="1179"/>
      <c r="I92" s="1182"/>
      <c r="J92" s="1186"/>
      <c r="K92" s="498">
        <v>0.25</v>
      </c>
      <c r="L92" s="370" t="s">
        <v>23</v>
      </c>
      <c r="M92" s="394">
        <v>0</v>
      </c>
      <c r="N92" s="394">
        <v>0</v>
      </c>
      <c r="O92" s="394">
        <v>0</v>
      </c>
      <c r="P92" s="394">
        <v>0</v>
      </c>
      <c r="Q92" s="406">
        <f t="shared" si="38"/>
        <v>0</v>
      </c>
      <c r="R92" s="406">
        <f t="shared" si="39"/>
        <v>0</v>
      </c>
      <c r="S92" s="406">
        <f t="shared" si="31"/>
        <v>0</v>
      </c>
      <c r="T92" s="406">
        <f t="shared" si="32"/>
        <v>0</v>
      </c>
      <c r="U92" s="407">
        <f t="shared" si="33"/>
        <v>0</v>
      </c>
      <c r="V92" s="1118"/>
      <c r="W92" s="1118"/>
      <c r="X92" s="1118"/>
      <c r="Y92" s="1118"/>
      <c r="Z92" s="587"/>
      <c r="AA92" s="587"/>
      <c r="AB92" s="1145"/>
    </row>
    <row r="93" spans="1:28" x14ac:dyDescent="0.3">
      <c r="Q93" s="47"/>
      <c r="R93" s="47"/>
      <c r="S93" s="47"/>
      <c r="T93" s="47"/>
      <c r="U93" s="48"/>
      <c r="V93" s="50"/>
      <c r="W93" s="50"/>
      <c r="X93" s="50"/>
      <c r="Y93" s="50"/>
    </row>
    <row r="94" spans="1:28" x14ac:dyDescent="0.3">
      <c r="Q94" s="47"/>
      <c r="R94" s="47"/>
      <c r="S94" s="47"/>
      <c r="T94" s="47"/>
      <c r="U94" s="48"/>
      <c r="V94" s="50"/>
      <c r="W94" s="50"/>
      <c r="X94" s="50"/>
      <c r="Y94" s="50"/>
    </row>
    <row r="95" spans="1:28" x14ac:dyDescent="0.3">
      <c r="Q95" s="47"/>
      <c r="R95" s="47"/>
      <c r="S95" s="47"/>
      <c r="T95" s="47"/>
      <c r="U95" s="48"/>
      <c r="V95" s="50"/>
      <c r="W95" s="50"/>
      <c r="X95" s="50"/>
      <c r="Y95" s="50"/>
    </row>
    <row r="96" spans="1:28" x14ac:dyDescent="0.3">
      <c r="Q96" s="47"/>
      <c r="R96" s="47"/>
      <c r="S96" s="47"/>
      <c r="T96" s="47"/>
      <c r="U96" s="48"/>
      <c r="V96" s="50"/>
      <c r="W96" s="50"/>
      <c r="X96" s="50"/>
      <c r="Y96" s="50"/>
    </row>
    <row r="97" spans="17:25" x14ac:dyDescent="0.3">
      <c r="Q97" s="47"/>
      <c r="R97" s="47"/>
      <c r="S97" s="47"/>
      <c r="T97" s="47"/>
      <c r="U97" s="48"/>
      <c r="V97" s="50"/>
      <c r="W97" s="50"/>
      <c r="X97" s="50"/>
      <c r="Y97" s="50"/>
    </row>
    <row r="98" spans="17:25" x14ac:dyDescent="0.3">
      <c r="Q98" s="47"/>
      <c r="R98" s="47"/>
      <c r="S98" s="47"/>
      <c r="T98" s="47"/>
      <c r="U98" s="48"/>
      <c r="V98" s="50"/>
      <c r="W98" s="50"/>
      <c r="X98" s="50"/>
      <c r="Y98" s="50"/>
    </row>
    <row r="99" spans="17:25" x14ac:dyDescent="0.3">
      <c r="Q99" s="47"/>
      <c r="R99" s="47"/>
      <c r="S99" s="47"/>
      <c r="T99" s="47"/>
      <c r="U99" s="48"/>
      <c r="V99" s="50"/>
      <c r="W99" s="50"/>
      <c r="X99" s="50"/>
      <c r="Y99" s="50"/>
    </row>
    <row r="100" spans="17:25" x14ac:dyDescent="0.3">
      <c r="Q100" s="34"/>
      <c r="R100" s="34"/>
      <c r="S100" s="34"/>
      <c r="T100" s="34"/>
      <c r="U100" s="34"/>
      <c r="V100" s="34"/>
      <c r="W100" s="34"/>
      <c r="X100" s="34"/>
      <c r="Y100" s="34"/>
    </row>
    <row r="101" spans="17:25" x14ac:dyDescent="0.3">
      <c r="Q101" s="34"/>
      <c r="R101" s="34"/>
      <c r="S101" s="34"/>
      <c r="T101" s="34"/>
      <c r="U101" s="34"/>
      <c r="V101" s="34"/>
      <c r="W101" s="34"/>
      <c r="X101" s="34"/>
      <c r="Y101" s="34"/>
    </row>
    <row r="102" spans="17:25" x14ac:dyDescent="0.3">
      <c r="Q102" s="34"/>
      <c r="R102" s="34"/>
      <c r="S102" s="34"/>
      <c r="T102" s="34"/>
      <c r="U102" s="34"/>
      <c r="V102" s="34"/>
      <c r="W102" s="34"/>
      <c r="X102" s="34"/>
      <c r="Y102" s="34"/>
    </row>
    <row r="103" spans="17:25" x14ac:dyDescent="0.3">
      <c r="Q103" s="34"/>
      <c r="R103" s="34"/>
      <c r="S103" s="34"/>
      <c r="T103" s="34"/>
      <c r="U103" s="34"/>
      <c r="V103" s="34"/>
      <c r="W103" s="34"/>
      <c r="X103" s="34"/>
      <c r="Y103" s="34"/>
    </row>
    <row r="104" spans="17:25" x14ac:dyDescent="0.3">
      <c r="Q104" s="34"/>
      <c r="R104" s="34"/>
      <c r="S104" s="34"/>
      <c r="T104" s="34"/>
      <c r="U104" s="34"/>
      <c r="V104" s="34"/>
      <c r="W104" s="34"/>
      <c r="X104" s="34"/>
      <c r="Y104" s="34"/>
    </row>
    <row r="105" spans="17:25" x14ac:dyDescent="0.3">
      <c r="Q105" s="34"/>
      <c r="R105" s="34"/>
      <c r="S105" s="34"/>
      <c r="T105" s="34"/>
      <c r="U105" s="34"/>
      <c r="V105" s="34"/>
      <c r="W105" s="34"/>
      <c r="X105" s="34"/>
      <c r="Y105" s="34"/>
    </row>
    <row r="106" spans="17:25" x14ac:dyDescent="0.3">
      <c r="Q106" s="34"/>
      <c r="R106" s="34"/>
      <c r="S106" s="34"/>
      <c r="T106" s="34"/>
      <c r="U106" s="34"/>
      <c r="V106" s="34"/>
      <c r="W106" s="34"/>
      <c r="X106" s="34"/>
      <c r="Y106" s="34"/>
    </row>
    <row r="107" spans="17:25" x14ac:dyDescent="0.3">
      <c r="Q107" s="34"/>
      <c r="R107" s="34"/>
      <c r="S107" s="34"/>
      <c r="T107" s="34"/>
      <c r="U107" s="34"/>
      <c r="V107" s="34"/>
      <c r="W107" s="34"/>
      <c r="X107" s="34"/>
      <c r="Y107" s="34"/>
    </row>
    <row r="108" spans="17:25" x14ac:dyDescent="0.3">
      <c r="Q108" s="34"/>
      <c r="R108" s="34"/>
      <c r="S108" s="34"/>
      <c r="T108" s="34"/>
      <c r="U108" s="34"/>
      <c r="V108" s="34"/>
      <c r="W108" s="34"/>
      <c r="X108" s="34"/>
      <c r="Y108" s="34"/>
    </row>
    <row r="109" spans="17:25" x14ac:dyDescent="0.3">
      <c r="Q109" s="34"/>
      <c r="R109" s="34"/>
      <c r="S109" s="34"/>
      <c r="T109" s="34"/>
      <c r="U109" s="34"/>
      <c r="V109" s="34"/>
      <c r="W109" s="34"/>
      <c r="X109" s="34"/>
      <c r="Y109" s="34"/>
    </row>
    <row r="110" spans="17:25" x14ac:dyDescent="0.3">
      <c r="Q110" s="34"/>
      <c r="R110" s="34"/>
      <c r="S110" s="34"/>
      <c r="T110" s="34"/>
      <c r="U110" s="34"/>
      <c r="V110" s="34"/>
      <c r="W110" s="34"/>
      <c r="X110" s="34"/>
      <c r="Y110" s="34"/>
    </row>
    <row r="111" spans="17:25" x14ac:dyDescent="0.3">
      <c r="Q111" s="34"/>
      <c r="R111" s="34"/>
      <c r="S111" s="34"/>
      <c r="T111" s="34"/>
      <c r="U111" s="34"/>
      <c r="V111" s="34"/>
      <c r="W111" s="34"/>
      <c r="X111" s="34"/>
      <c r="Y111" s="34"/>
    </row>
    <row r="112" spans="17:25" x14ac:dyDescent="0.3">
      <c r="Q112" s="34"/>
      <c r="R112" s="34"/>
      <c r="S112" s="34"/>
      <c r="T112" s="34"/>
      <c r="U112" s="34"/>
      <c r="V112" s="34"/>
      <c r="W112" s="34"/>
      <c r="X112" s="34"/>
      <c r="Y112" s="34"/>
    </row>
    <row r="113" spans="17:25" x14ac:dyDescent="0.3">
      <c r="Q113" s="34"/>
      <c r="R113" s="34"/>
      <c r="S113" s="34"/>
      <c r="T113" s="34"/>
      <c r="U113" s="34"/>
      <c r="V113" s="34"/>
      <c r="W113" s="34"/>
      <c r="X113" s="34"/>
      <c r="Y113" s="34"/>
    </row>
    <row r="114" spans="17:25" x14ac:dyDescent="0.3">
      <c r="Q114" s="34"/>
      <c r="R114" s="34"/>
      <c r="S114" s="34"/>
      <c r="T114" s="34"/>
      <c r="U114" s="34"/>
      <c r="V114" s="34"/>
      <c r="W114" s="34"/>
      <c r="X114" s="34"/>
      <c r="Y114" s="34"/>
    </row>
    <row r="115" spans="17:25" x14ac:dyDescent="0.3">
      <c r="Q115" s="34"/>
      <c r="R115" s="34"/>
      <c r="S115" s="34"/>
      <c r="T115" s="34"/>
      <c r="U115" s="34"/>
      <c r="V115" s="34"/>
      <c r="W115" s="34"/>
      <c r="X115" s="34"/>
      <c r="Y115" s="34"/>
    </row>
    <row r="116" spans="17:25" x14ac:dyDescent="0.3">
      <c r="Q116" s="34"/>
      <c r="R116" s="34"/>
      <c r="S116" s="34"/>
      <c r="T116" s="34"/>
      <c r="U116" s="34"/>
      <c r="V116" s="34"/>
      <c r="W116" s="34"/>
      <c r="X116" s="34"/>
      <c r="Y116" s="34"/>
    </row>
    <row r="117" spans="17:25" x14ac:dyDescent="0.3">
      <c r="Q117" s="34"/>
      <c r="R117" s="34"/>
      <c r="S117" s="34"/>
      <c r="T117" s="34"/>
      <c r="U117" s="34"/>
      <c r="V117" s="34"/>
      <c r="W117" s="34"/>
      <c r="X117" s="34"/>
      <c r="Y117" s="34"/>
    </row>
    <row r="118" spans="17:25" x14ac:dyDescent="0.3">
      <c r="Q118" s="34"/>
      <c r="R118" s="34"/>
      <c r="S118" s="34"/>
      <c r="T118" s="34"/>
      <c r="U118" s="34"/>
      <c r="V118" s="34"/>
      <c r="W118" s="34"/>
      <c r="X118" s="34"/>
      <c r="Y118" s="34"/>
    </row>
    <row r="119" spans="17:25" x14ac:dyDescent="0.3">
      <c r="Q119" s="34"/>
      <c r="R119" s="34"/>
      <c r="S119" s="34"/>
      <c r="T119" s="34"/>
      <c r="U119" s="34"/>
      <c r="V119" s="34"/>
      <c r="W119" s="34"/>
      <c r="X119" s="34"/>
      <c r="Y119" s="34"/>
    </row>
    <row r="120" spans="17:25" x14ac:dyDescent="0.3">
      <c r="Q120" s="34"/>
      <c r="R120" s="34"/>
      <c r="S120" s="34"/>
      <c r="T120" s="34"/>
      <c r="U120" s="34"/>
      <c r="V120" s="34"/>
      <c r="W120" s="34"/>
      <c r="X120" s="34"/>
      <c r="Y120" s="34"/>
    </row>
    <row r="121" spans="17:25" x14ac:dyDescent="0.3">
      <c r="Q121" s="34"/>
      <c r="R121" s="34"/>
      <c r="S121" s="34"/>
      <c r="T121" s="34"/>
      <c r="U121" s="34"/>
      <c r="V121" s="34"/>
      <c r="W121" s="34"/>
      <c r="X121" s="34"/>
      <c r="Y121" s="34"/>
    </row>
    <row r="122" spans="17:25" x14ac:dyDescent="0.3">
      <c r="Q122" s="34"/>
      <c r="R122" s="34"/>
      <c r="S122" s="34"/>
      <c r="T122" s="34"/>
      <c r="U122" s="34"/>
      <c r="V122" s="34"/>
      <c r="W122" s="34"/>
      <c r="X122" s="34"/>
      <c r="Y122" s="34"/>
    </row>
    <row r="123" spans="17:25" x14ac:dyDescent="0.3">
      <c r="Q123" s="34"/>
      <c r="R123" s="34"/>
      <c r="S123" s="34"/>
      <c r="T123" s="34"/>
      <c r="U123" s="34"/>
      <c r="V123" s="34"/>
      <c r="W123" s="34"/>
      <c r="X123" s="34"/>
      <c r="Y123" s="34"/>
    </row>
    <row r="124" spans="17:25" x14ac:dyDescent="0.3">
      <c r="Q124" s="34"/>
      <c r="R124" s="34"/>
      <c r="S124" s="34"/>
      <c r="T124" s="34"/>
      <c r="U124" s="34"/>
      <c r="V124" s="34"/>
      <c r="W124" s="34"/>
      <c r="X124" s="34"/>
      <c r="Y124" s="34"/>
    </row>
    <row r="125" spans="17:25" x14ac:dyDescent="0.3">
      <c r="Q125" s="34"/>
      <c r="R125" s="34"/>
      <c r="S125" s="34"/>
      <c r="T125" s="34"/>
      <c r="U125" s="34"/>
      <c r="V125" s="34"/>
      <c r="W125" s="34"/>
      <c r="X125" s="34"/>
      <c r="Y125" s="34"/>
    </row>
    <row r="126" spans="17:25" x14ac:dyDescent="0.3">
      <c r="Q126" s="34"/>
      <c r="R126" s="34"/>
      <c r="S126" s="34"/>
      <c r="T126" s="34"/>
      <c r="U126" s="34"/>
      <c r="V126" s="34"/>
      <c r="W126" s="34"/>
      <c r="X126" s="34"/>
      <c r="Y126" s="34"/>
    </row>
    <row r="127" spans="17:25" x14ac:dyDescent="0.3">
      <c r="Q127" s="34"/>
      <c r="R127" s="34"/>
      <c r="S127" s="34"/>
      <c r="T127" s="34"/>
      <c r="U127" s="34"/>
      <c r="V127" s="34"/>
      <c r="W127" s="34"/>
      <c r="X127" s="34"/>
      <c r="Y127" s="34"/>
    </row>
    <row r="128" spans="17:25" x14ac:dyDescent="0.3">
      <c r="Q128" s="34"/>
      <c r="R128" s="34"/>
      <c r="S128" s="34"/>
      <c r="T128" s="34"/>
      <c r="U128" s="34"/>
      <c r="V128" s="34"/>
      <c r="W128" s="34"/>
      <c r="X128" s="34"/>
      <c r="Y128" s="34"/>
    </row>
    <row r="129" spans="17:25" x14ac:dyDescent="0.3">
      <c r="Q129" s="34"/>
      <c r="R129" s="34"/>
      <c r="S129" s="34"/>
      <c r="T129" s="34"/>
      <c r="U129" s="34"/>
      <c r="V129" s="34"/>
      <c r="W129" s="34"/>
      <c r="X129" s="34"/>
      <c r="Y129" s="34"/>
    </row>
    <row r="130" spans="17:25" x14ac:dyDescent="0.3">
      <c r="Q130" s="34"/>
      <c r="R130" s="34"/>
      <c r="S130" s="34"/>
      <c r="T130" s="34"/>
      <c r="U130" s="34"/>
      <c r="V130" s="34"/>
      <c r="W130" s="34"/>
      <c r="X130" s="34"/>
      <c r="Y130" s="34"/>
    </row>
    <row r="131" spans="17:25" x14ac:dyDescent="0.3">
      <c r="Q131" s="34"/>
      <c r="R131" s="34"/>
      <c r="S131" s="34"/>
      <c r="T131" s="34"/>
      <c r="U131" s="34"/>
      <c r="V131" s="34"/>
      <c r="W131" s="34"/>
      <c r="X131" s="34"/>
      <c r="Y131" s="34"/>
    </row>
    <row r="132" spans="17:25" x14ac:dyDescent="0.3">
      <c r="Q132" s="34"/>
      <c r="R132" s="34"/>
      <c r="S132" s="34"/>
      <c r="T132" s="34"/>
      <c r="U132" s="34"/>
      <c r="V132" s="34"/>
      <c r="W132" s="34"/>
      <c r="X132" s="34"/>
      <c r="Y132" s="34"/>
    </row>
    <row r="133" spans="17:25" x14ac:dyDescent="0.3">
      <c r="Q133" s="34"/>
      <c r="R133" s="34"/>
      <c r="S133" s="34"/>
      <c r="T133" s="34"/>
      <c r="U133" s="34"/>
      <c r="V133" s="34"/>
      <c r="W133" s="34"/>
      <c r="X133" s="34"/>
      <c r="Y133" s="34"/>
    </row>
    <row r="134" spans="17:25" x14ac:dyDescent="0.3">
      <c r="Q134" s="34"/>
      <c r="R134" s="34"/>
      <c r="S134" s="34"/>
      <c r="T134" s="34"/>
      <c r="U134" s="34"/>
      <c r="V134" s="34"/>
      <c r="W134" s="34"/>
      <c r="X134" s="34"/>
      <c r="Y134" s="34"/>
    </row>
    <row r="135" spans="17:25" x14ac:dyDescent="0.3">
      <c r="Q135" s="34"/>
      <c r="R135" s="34"/>
      <c r="S135" s="34"/>
      <c r="T135" s="34"/>
      <c r="U135" s="34"/>
      <c r="V135" s="34"/>
      <c r="W135" s="34"/>
      <c r="X135" s="34"/>
      <c r="Y135" s="34"/>
    </row>
    <row r="136" spans="17:25" x14ac:dyDescent="0.3">
      <c r="Q136" s="34"/>
      <c r="R136" s="34"/>
      <c r="S136" s="34"/>
      <c r="T136" s="34"/>
      <c r="U136" s="34"/>
      <c r="V136" s="34"/>
      <c r="W136" s="34"/>
      <c r="X136" s="34"/>
      <c r="Y136" s="34"/>
    </row>
    <row r="137" spans="17:25" x14ac:dyDescent="0.3">
      <c r="Q137" s="34"/>
      <c r="R137" s="34"/>
      <c r="S137" s="34"/>
      <c r="T137" s="34"/>
      <c r="U137" s="34"/>
      <c r="V137" s="34"/>
      <c r="W137" s="34"/>
      <c r="X137" s="34"/>
      <c r="Y137" s="34"/>
    </row>
    <row r="138" spans="17:25" x14ac:dyDescent="0.3">
      <c r="Q138" s="34"/>
      <c r="R138" s="34"/>
      <c r="S138" s="34"/>
      <c r="T138" s="34"/>
      <c r="U138" s="34"/>
      <c r="V138" s="34"/>
      <c r="W138" s="34"/>
      <c r="X138" s="34"/>
      <c r="Y138" s="34"/>
    </row>
    <row r="139" spans="17:25" x14ac:dyDescent="0.3">
      <c r="Q139" s="34"/>
      <c r="R139" s="34"/>
      <c r="S139" s="34"/>
      <c r="T139" s="34"/>
      <c r="U139" s="34"/>
      <c r="V139" s="34"/>
      <c r="W139" s="34"/>
      <c r="X139" s="34"/>
      <c r="Y139" s="34"/>
    </row>
    <row r="140" spans="17:25" x14ac:dyDescent="0.3">
      <c r="Q140" s="34"/>
      <c r="R140" s="34"/>
      <c r="S140" s="34"/>
      <c r="T140" s="34"/>
      <c r="U140" s="34"/>
      <c r="V140" s="34"/>
      <c r="W140" s="34"/>
      <c r="X140" s="34"/>
      <c r="Y140" s="34"/>
    </row>
    <row r="141" spans="17:25" x14ac:dyDescent="0.3">
      <c r="Q141" s="34"/>
      <c r="R141" s="34"/>
      <c r="S141" s="34"/>
      <c r="T141" s="34"/>
      <c r="U141" s="34"/>
      <c r="V141" s="34"/>
      <c r="W141" s="34"/>
      <c r="X141" s="34"/>
      <c r="Y141" s="34"/>
    </row>
    <row r="142" spans="17:25" x14ac:dyDescent="0.3">
      <c r="Q142" s="34"/>
      <c r="R142" s="34"/>
      <c r="S142" s="34"/>
      <c r="T142" s="34"/>
      <c r="U142" s="34"/>
      <c r="V142" s="34"/>
      <c r="W142" s="34"/>
      <c r="X142" s="34"/>
      <c r="Y142" s="34"/>
    </row>
    <row r="143" spans="17:25" x14ac:dyDescent="0.3">
      <c r="Q143" s="34"/>
      <c r="R143" s="34"/>
      <c r="S143" s="34"/>
      <c r="T143" s="34"/>
      <c r="U143" s="34"/>
      <c r="V143" s="34"/>
      <c r="W143" s="34"/>
      <c r="X143" s="34"/>
      <c r="Y143" s="34"/>
    </row>
    <row r="144" spans="17:25" x14ac:dyDescent="0.3">
      <c r="Q144" s="34"/>
      <c r="R144" s="34"/>
      <c r="S144" s="34"/>
      <c r="T144" s="34"/>
      <c r="U144" s="34"/>
      <c r="V144" s="34"/>
      <c r="W144" s="34"/>
      <c r="X144" s="34"/>
      <c r="Y144" s="34"/>
    </row>
    <row r="145" spans="17:25" x14ac:dyDescent="0.3">
      <c r="Q145" s="34"/>
      <c r="R145" s="34"/>
      <c r="S145" s="34"/>
      <c r="T145" s="34"/>
      <c r="U145" s="34"/>
      <c r="V145" s="34"/>
      <c r="W145" s="34"/>
      <c r="X145" s="34"/>
      <c r="Y145" s="34"/>
    </row>
    <row r="146" spans="17:25" x14ac:dyDescent="0.3">
      <c r="Q146" s="34"/>
      <c r="R146" s="34"/>
      <c r="S146" s="34"/>
      <c r="T146" s="34"/>
      <c r="U146" s="34"/>
      <c r="V146" s="34"/>
      <c r="W146" s="34"/>
      <c r="X146" s="34"/>
      <c r="Y146" s="34"/>
    </row>
    <row r="147" spans="17:25" x14ac:dyDescent="0.3">
      <c r="Q147" s="34"/>
      <c r="R147" s="34"/>
      <c r="S147" s="34"/>
      <c r="T147" s="34"/>
      <c r="U147" s="34"/>
      <c r="V147" s="34"/>
      <c r="W147" s="34"/>
      <c r="X147" s="34"/>
      <c r="Y147" s="34"/>
    </row>
    <row r="148" spans="17:25" x14ac:dyDescent="0.3">
      <c r="Q148" s="34"/>
      <c r="R148" s="34"/>
      <c r="S148" s="34"/>
      <c r="T148" s="34"/>
      <c r="U148" s="34"/>
      <c r="V148" s="34"/>
      <c r="W148" s="34"/>
      <c r="X148" s="34"/>
      <c r="Y148" s="34"/>
    </row>
    <row r="149" spans="17:25" x14ac:dyDescent="0.3">
      <c r="Q149" s="34"/>
      <c r="R149" s="34"/>
      <c r="S149" s="34"/>
      <c r="T149" s="34"/>
      <c r="U149" s="34"/>
      <c r="V149" s="34"/>
      <c r="W149" s="34"/>
      <c r="X149" s="34"/>
      <c r="Y149" s="34"/>
    </row>
    <row r="150" spans="17:25" x14ac:dyDescent="0.3">
      <c r="Q150" s="34"/>
      <c r="R150" s="34"/>
      <c r="S150" s="34"/>
      <c r="T150" s="34"/>
      <c r="U150" s="34"/>
      <c r="V150" s="34"/>
      <c r="W150" s="34"/>
      <c r="X150" s="34"/>
      <c r="Y150" s="34"/>
    </row>
    <row r="151" spans="17:25" x14ac:dyDescent="0.3">
      <c r="Q151" s="34"/>
      <c r="R151" s="34"/>
      <c r="S151" s="34"/>
      <c r="T151" s="34"/>
      <c r="U151" s="34"/>
      <c r="V151" s="34"/>
      <c r="W151" s="34"/>
      <c r="X151" s="34"/>
      <c r="Y151" s="34"/>
    </row>
    <row r="152" spans="17:25" x14ac:dyDescent="0.3">
      <c r="Q152" s="34"/>
      <c r="R152" s="34"/>
      <c r="S152" s="34"/>
      <c r="T152" s="34"/>
      <c r="U152" s="34"/>
      <c r="V152" s="34"/>
      <c r="W152" s="34"/>
      <c r="X152" s="34"/>
      <c r="Y152" s="34"/>
    </row>
    <row r="153" spans="17:25" x14ac:dyDescent="0.3">
      <c r="Q153" s="34"/>
      <c r="R153" s="34"/>
      <c r="S153" s="34"/>
      <c r="T153" s="34"/>
      <c r="U153" s="34"/>
      <c r="V153" s="34"/>
      <c r="W153" s="34"/>
      <c r="X153" s="34"/>
      <c r="Y153" s="34"/>
    </row>
    <row r="154" spans="17:25" x14ac:dyDescent="0.3">
      <c r="Q154" s="34"/>
      <c r="R154" s="34"/>
      <c r="S154" s="34"/>
      <c r="T154" s="34"/>
      <c r="U154" s="34"/>
      <c r="V154" s="34"/>
      <c r="W154" s="34"/>
      <c r="X154" s="34"/>
      <c r="Y154" s="34"/>
    </row>
    <row r="155" spans="17:25" x14ac:dyDescent="0.3">
      <c r="Q155" s="34"/>
      <c r="R155" s="34"/>
      <c r="S155" s="34"/>
      <c r="T155" s="34"/>
      <c r="U155" s="34"/>
      <c r="V155" s="34"/>
      <c r="W155" s="34"/>
      <c r="X155" s="34"/>
      <c r="Y155" s="34"/>
    </row>
    <row r="156" spans="17:25" x14ac:dyDescent="0.3">
      <c r="Q156" s="34"/>
      <c r="R156" s="34"/>
      <c r="S156" s="34"/>
      <c r="T156" s="34"/>
      <c r="U156" s="34"/>
      <c r="V156" s="34"/>
      <c r="W156" s="34"/>
      <c r="X156" s="34"/>
      <c r="Y156" s="34"/>
    </row>
    <row r="157" spans="17:25" x14ac:dyDescent="0.3">
      <c r="Q157" s="34"/>
      <c r="R157" s="34"/>
      <c r="S157" s="34"/>
      <c r="T157" s="34"/>
      <c r="U157" s="34"/>
      <c r="V157" s="34"/>
      <c r="W157" s="34"/>
      <c r="X157" s="34"/>
      <c r="Y157" s="34"/>
    </row>
    <row r="158" spans="17:25" x14ac:dyDescent="0.3">
      <c r="Q158" s="34"/>
      <c r="R158" s="34"/>
      <c r="S158" s="34"/>
      <c r="T158" s="34"/>
      <c r="U158" s="34"/>
      <c r="V158" s="34"/>
      <c r="W158" s="34"/>
      <c r="X158" s="34"/>
      <c r="Y158" s="34"/>
    </row>
    <row r="159" spans="17:25" x14ac:dyDescent="0.3">
      <c r="Q159" s="34"/>
      <c r="R159" s="34"/>
      <c r="S159" s="34"/>
      <c r="T159" s="34"/>
      <c r="U159" s="34"/>
      <c r="V159" s="34"/>
      <c r="W159" s="34"/>
      <c r="X159" s="34"/>
      <c r="Y159" s="34"/>
    </row>
    <row r="160" spans="17:25" x14ac:dyDescent="0.3">
      <c r="Q160" s="34"/>
      <c r="R160" s="34"/>
      <c r="S160" s="34"/>
      <c r="T160" s="34"/>
      <c r="U160" s="34"/>
      <c r="V160" s="34"/>
      <c r="W160" s="34"/>
      <c r="X160" s="34"/>
      <c r="Y160" s="34"/>
    </row>
    <row r="161" spans="17:25" x14ac:dyDescent="0.3">
      <c r="Q161" s="34"/>
      <c r="R161" s="34"/>
      <c r="S161" s="34"/>
      <c r="T161" s="34"/>
      <c r="U161" s="34"/>
      <c r="V161" s="34"/>
      <c r="W161" s="34"/>
      <c r="X161" s="34"/>
      <c r="Y161" s="34"/>
    </row>
    <row r="162" spans="17:25" x14ac:dyDescent="0.3">
      <c r="Q162" s="34"/>
      <c r="R162" s="34"/>
      <c r="S162" s="34"/>
      <c r="T162" s="34"/>
      <c r="U162" s="34"/>
      <c r="V162" s="34"/>
      <c r="W162" s="34"/>
      <c r="X162" s="34"/>
      <c r="Y162" s="34"/>
    </row>
    <row r="163" spans="17:25" x14ac:dyDescent="0.3">
      <c r="Q163" s="34"/>
      <c r="R163" s="34"/>
      <c r="S163" s="34"/>
      <c r="T163" s="34"/>
      <c r="U163" s="34"/>
      <c r="V163" s="34"/>
      <c r="W163" s="34"/>
      <c r="X163" s="34"/>
      <c r="Y163" s="34"/>
    </row>
    <row r="164" spans="17:25" x14ac:dyDescent="0.3">
      <c r="Q164" s="34"/>
      <c r="R164" s="34"/>
      <c r="S164" s="34"/>
      <c r="T164" s="34"/>
      <c r="U164" s="34"/>
      <c r="V164" s="34"/>
      <c r="W164" s="34"/>
      <c r="X164" s="34"/>
      <c r="Y164" s="34"/>
    </row>
    <row r="165" spans="17:25" x14ac:dyDescent="0.3">
      <c r="Q165" s="34"/>
      <c r="R165" s="34"/>
      <c r="S165" s="34"/>
      <c r="T165" s="34"/>
      <c r="U165" s="34"/>
      <c r="V165" s="34"/>
      <c r="W165" s="34"/>
      <c r="X165" s="34"/>
      <c r="Y165" s="34"/>
    </row>
    <row r="166" spans="17:25" x14ac:dyDescent="0.3">
      <c r="Q166" s="34"/>
      <c r="R166" s="34"/>
      <c r="S166" s="34"/>
      <c r="T166" s="34"/>
      <c r="U166" s="34"/>
      <c r="V166" s="34"/>
      <c r="W166" s="34"/>
      <c r="X166" s="34"/>
      <c r="Y166" s="34"/>
    </row>
    <row r="167" spans="17:25" x14ac:dyDescent="0.3">
      <c r="Q167" s="34"/>
      <c r="R167" s="34"/>
      <c r="S167" s="34"/>
      <c r="T167" s="34"/>
      <c r="U167" s="34"/>
      <c r="V167" s="34"/>
      <c r="W167" s="34"/>
      <c r="X167" s="34"/>
      <c r="Y167" s="34"/>
    </row>
  </sheetData>
  <mergeCells count="228">
    <mergeCell ref="Y85:Y92"/>
    <mergeCell ref="J87:J88"/>
    <mergeCell ref="J89:J90"/>
    <mergeCell ref="J91:J92"/>
    <mergeCell ref="J67:J68"/>
    <mergeCell ref="H85:H92"/>
    <mergeCell ref="I85:I92"/>
    <mergeCell ref="J85:J86"/>
    <mergeCell ref="V85:V92"/>
    <mergeCell ref="W85:W92"/>
    <mergeCell ref="X85:X92"/>
    <mergeCell ref="I83:I84"/>
    <mergeCell ref="J83:J84"/>
    <mergeCell ref="V83:V84"/>
    <mergeCell ref="W83:W84"/>
    <mergeCell ref="X83:X84"/>
    <mergeCell ref="Y83:Y84"/>
    <mergeCell ref="J77:J78"/>
    <mergeCell ref="V77:V82"/>
    <mergeCell ref="W77:W82"/>
    <mergeCell ref="X77:X82"/>
    <mergeCell ref="Y77:Y82"/>
    <mergeCell ref="J79:J80"/>
    <mergeCell ref="C83:C92"/>
    <mergeCell ref="D83:D84"/>
    <mergeCell ref="E83:E84"/>
    <mergeCell ref="F83:F84"/>
    <mergeCell ref="G83:G84"/>
    <mergeCell ref="H83:H84"/>
    <mergeCell ref="D85:D92"/>
    <mergeCell ref="E85:E92"/>
    <mergeCell ref="F85:F92"/>
    <mergeCell ref="G85:G92"/>
    <mergeCell ref="J81:J82"/>
    <mergeCell ref="D77:D82"/>
    <mergeCell ref="E77:E82"/>
    <mergeCell ref="F77:F82"/>
    <mergeCell ref="G77:G82"/>
    <mergeCell ref="H77:H80"/>
    <mergeCell ref="I77:I82"/>
    <mergeCell ref="H81:H82"/>
    <mergeCell ref="J71:J72"/>
    <mergeCell ref="V71:V76"/>
    <mergeCell ref="W71:W76"/>
    <mergeCell ref="X71:X76"/>
    <mergeCell ref="Y71:Y76"/>
    <mergeCell ref="J73:J74"/>
    <mergeCell ref="J75:J76"/>
    <mergeCell ref="X65:X70"/>
    <mergeCell ref="Y65:Y70"/>
    <mergeCell ref="J69:J70"/>
    <mergeCell ref="J65:J66"/>
    <mergeCell ref="V65:V70"/>
    <mergeCell ref="W65:W70"/>
    <mergeCell ref="I61:I64"/>
    <mergeCell ref="J61:J62"/>
    <mergeCell ref="J63:J64"/>
    <mergeCell ref="V63:V64"/>
    <mergeCell ref="W63:W64"/>
    <mergeCell ref="X63:X64"/>
    <mergeCell ref="D61:D64"/>
    <mergeCell ref="E61:E64"/>
    <mergeCell ref="F61:F64"/>
    <mergeCell ref="G61:G64"/>
    <mergeCell ref="H61:H64"/>
    <mergeCell ref="C71:C82"/>
    <mergeCell ref="D71:D76"/>
    <mergeCell ref="E71:E76"/>
    <mergeCell ref="F71:F76"/>
    <mergeCell ref="G71:G76"/>
    <mergeCell ref="H71:H76"/>
    <mergeCell ref="D65:D70"/>
    <mergeCell ref="E65:E70"/>
    <mergeCell ref="F65:F70"/>
    <mergeCell ref="G65:G70"/>
    <mergeCell ref="H65:H70"/>
    <mergeCell ref="C49:C70"/>
    <mergeCell ref="D49:D54"/>
    <mergeCell ref="E49:E54"/>
    <mergeCell ref="F49:F54"/>
    <mergeCell ref="G49:G54"/>
    <mergeCell ref="H49:H50"/>
    <mergeCell ref="D55:D60"/>
    <mergeCell ref="E55:E60"/>
    <mergeCell ref="F55:F60"/>
    <mergeCell ref="G55:G60"/>
    <mergeCell ref="Z49:Z92"/>
    <mergeCell ref="AA49:AA92"/>
    <mergeCell ref="H51:H52"/>
    <mergeCell ref="J51:J52"/>
    <mergeCell ref="H53:H54"/>
    <mergeCell ref="J53:J54"/>
    <mergeCell ref="H55:H60"/>
    <mergeCell ref="I55:I60"/>
    <mergeCell ref="J55:J56"/>
    <mergeCell ref="V55:V60"/>
    <mergeCell ref="I49:I54"/>
    <mergeCell ref="J49:J50"/>
    <mergeCell ref="V49:V54"/>
    <mergeCell ref="W49:W54"/>
    <mergeCell ref="X49:X54"/>
    <mergeCell ref="Y49:Y54"/>
    <mergeCell ref="W55:W60"/>
    <mergeCell ref="X55:X60"/>
    <mergeCell ref="Y55:Y60"/>
    <mergeCell ref="J57:J58"/>
    <mergeCell ref="J59:J60"/>
    <mergeCell ref="I71:I76"/>
    <mergeCell ref="Y63:Y64"/>
    <mergeCell ref="I65:I70"/>
    <mergeCell ref="AA45:AA46"/>
    <mergeCell ref="AA47:AA48"/>
    <mergeCell ref="Z41:Z48"/>
    <mergeCell ref="AA41:AA44"/>
    <mergeCell ref="C41:C48"/>
    <mergeCell ref="D41:D48"/>
    <mergeCell ref="E41:E48"/>
    <mergeCell ref="F41:F48"/>
    <mergeCell ref="G41:G48"/>
    <mergeCell ref="H41:H48"/>
    <mergeCell ref="J43:J44"/>
    <mergeCell ref="J45:J46"/>
    <mergeCell ref="J47:J48"/>
    <mergeCell ref="I41:I48"/>
    <mergeCell ref="J41:J42"/>
    <mergeCell ref="V41:V48"/>
    <mergeCell ref="W41:W48"/>
    <mergeCell ref="X41:X48"/>
    <mergeCell ref="Y41:Y48"/>
    <mergeCell ref="Z33:Z38"/>
    <mergeCell ref="AA33:AA38"/>
    <mergeCell ref="J35:J36"/>
    <mergeCell ref="J37:J38"/>
    <mergeCell ref="G39:G40"/>
    <mergeCell ref="H39:H40"/>
    <mergeCell ref="J39:J40"/>
    <mergeCell ref="Z39:Z40"/>
    <mergeCell ref="AA39:AA40"/>
    <mergeCell ref="I33:I40"/>
    <mergeCell ref="J33:J34"/>
    <mergeCell ref="V33:V40"/>
    <mergeCell ref="W33:W40"/>
    <mergeCell ref="X33:X40"/>
    <mergeCell ref="Y33:Y40"/>
    <mergeCell ref="C33:C40"/>
    <mergeCell ref="D33:D40"/>
    <mergeCell ref="E33:E40"/>
    <mergeCell ref="F33:F40"/>
    <mergeCell ref="G33:G38"/>
    <mergeCell ref="H33:H38"/>
    <mergeCell ref="G29:G32"/>
    <mergeCell ref="H29:H32"/>
    <mergeCell ref="J29:J30"/>
    <mergeCell ref="D27:D32"/>
    <mergeCell ref="E27:E32"/>
    <mergeCell ref="F27:F32"/>
    <mergeCell ref="G27:G28"/>
    <mergeCell ref="H27:H28"/>
    <mergeCell ref="I27:I32"/>
    <mergeCell ref="Z29:Z32"/>
    <mergeCell ref="AA29:AA32"/>
    <mergeCell ref="J31:J32"/>
    <mergeCell ref="V27:V32"/>
    <mergeCell ref="W27:W32"/>
    <mergeCell ref="X27:X32"/>
    <mergeCell ref="Y27:Y32"/>
    <mergeCell ref="Z27:Z28"/>
    <mergeCell ref="AA27:AA28"/>
    <mergeCell ref="J27:J28"/>
    <mergeCell ref="D19:D26"/>
    <mergeCell ref="E19:E26"/>
    <mergeCell ref="F19:F26"/>
    <mergeCell ref="G19:G26"/>
    <mergeCell ref="H19:H26"/>
    <mergeCell ref="I19:I26"/>
    <mergeCell ref="V19:V26"/>
    <mergeCell ref="W19:W26"/>
    <mergeCell ref="X19:X26"/>
    <mergeCell ref="Y19:Y26"/>
    <mergeCell ref="Z19:Z26"/>
    <mergeCell ref="AA19:AA26"/>
    <mergeCell ref="AA13:AA18"/>
    <mergeCell ref="J15:J16"/>
    <mergeCell ref="J17:J18"/>
    <mergeCell ref="J19:J20"/>
    <mergeCell ref="J13:J14"/>
    <mergeCell ref="V13:V18"/>
    <mergeCell ref="W13:W18"/>
    <mergeCell ref="X13:X18"/>
    <mergeCell ref="Y13:Y18"/>
    <mergeCell ref="Z13:Z18"/>
    <mergeCell ref="J21:J22"/>
    <mergeCell ref="J23:J24"/>
    <mergeCell ref="J25:J26"/>
    <mergeCell ref="G13:G18"/>
    <mergeCell ref="H13:H18"/>
    <mergeCell ref="I13:I18"/>
    <mergeCell ref="Y3:Y12"/>
    <mergeCell ref="Z3:Z12"/>
    <mergeCell ref="B1:C1"/>
    <mergeCell ref="E1:AB1"/>
    <mergeCell ref="K2:L2"/>
    <mergeCell ref="AA3:AA12"/>
    <mergeCell ref="J11:J12"/>
    <mergeCell ref="A3:A92"/>
    <mergeCell ref="B3:B92"/>
    <mergeCell ref="C3:C32"/>
    <mergeCell ref="D3:D12"/>
    <mergeCell ref="E3:E12"/>
    <mergeCell ref="F3:F12"/>
    <mergeCell ref="G3:G12"/>
    <mergeCell ref="AB3:AB92"/>
    <mergeCell ref="H5:H6"/>
    <mergeCell ref="J5:J6"/>
    <mergeCell ref="H7:H8"/>
    <mergeCell ref="J7:J8"/>
    <mergeCell ref="H9:H10"/>
    <mergeCell ref="J9:J10"/>
    <mergeCell ref="H3:H4"/>
    <mergeCell ref="I3:I12"/>
    <mergeCell ref="J3:J4"/>
    <mergeCell ref="V3:V12"/>
    <mergeCell ref="W3:W12"/>
    <mergeCell ref="X3:X12"/>
    <mergeCell ref="H11:H12"/>
    <mergeCell ref="D13:D18"/>
    <mergeCell ref="E13:E18"/>
    <mergeCell ref="F13:F18"/>
  </mergeCells>
  <pageMargins left="0.25" right="0.25" top="0.75" bottom="0.75" header="0.3" footer="0.3"/>
  <pageSetup paperSize="9" scale="2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F4B6-272D-4FDD-BC72-99C629CA3687}">
  <sheetPr>
    <tabColor theme="0"/>
  </sheetPr>
  <dimension ref="A1:BQ225"/>
  <sheetViews>
    <sheetView tabSelected="1" zoomScale="70" zoomScaleNormal="70" workbookViewId="0">
      <selection activeCell="J7" sqref="J7:J8"/>
    </sheetView>
  </sheetViews>
  <sheetFormatPr baseColWidth="10" defaultColWidth="27.140625" defaultRowHeight="15.75" outlineLevelCol="1" x14ac:dyDescent="0.25"/>
  <cols>
    <col min="1" max="1" width="27.140625" style="215" customWidth="1"/>
    <col min="2" max="2" width="18.28515625" style="8" customWidth="1" outlineLevel="1"/>
    <col min="3" max="3" width="25.28515625" style="8" customWidth="1" outlineLevel="1"/>
    <col min="4" max="4" width="28.5703125" style="8" customWidth="1" outlineLevel="1"/>
    <col min="5" max="5" width="28.28515625" style="216" customWidth="1"/>
    <col min="6" max="6" width="10" style="216" customWidth="1"/>
    <col min="7" max="7" width="29.7109375" style="9" customWidth="1"/>
    <col min="8" max="8" width="28.7109375" style="9" customWidth="1"/>
    <col min="9" max="9" width="10.7109375" style="217" customWidth="1" outlineLevel="1"/>
    <col min="10" max="10" width="50" style="10" customWidth="1"/>
    <col min="11" max="11" width="10.7109375" style="9" customWidth="1"/>
    <col min="12" max="12" width="8.5703125" style="9" customWidth="1"/>
    <col min="13" max="25" width="10.7109375" style="8" customWidth="1"/>
    <col min="26" max="26" width="27.140625" style="119"/>
    <col min="27" max="27" width="27.140625" style="212"/>
    <col min="28" max="28" width="27.140625" style="119"/>
    <col min="29" max="43" width="27.140625" style="13"/>
    <col min="44" max="16384" width="27.140625" style="7"/>
  </cols>
  <sheetData>
    <row r="1" spans="1:43" s="141" customFormat="1" ht="36" customHeight="1" x14ac:dyDescent="0.25">
      <c r="A1" s="19" t="s">
        <v>0</v>
      </c>
      <c r="B1" s="733" t="s">
        <v>1</v>
      </c>
      <c r="C1" s="733"/>
      <c r="D1" s="19" t="s">
        <v>24</v>
      </c>
      <c r="E1" s="1028">
        <v>2025</v>
      </c>
      <c r="F1" s="1028"/>
      <c r="G1" s="1028"/>
      <c r="H1" s="1028"/>
      <c r="I1" s="1028"/>
      <c r="J1" s="1028"/>
      <c r="K1" s="1028"/>
      <c r="L1" s="1028"/>
      <c r="M1" s="1028"/>
      <c r="N1" s="1028"/>
      <c r="O1" s="1028"/>
      <c r="P1" s="1028"/>
      <c r="Q1" s="1028"/>
      <c r="R1" s="1028"/>
      <c r="S1" s="1028"/>
      <c r="T1" s="1028"/>
      <c r="U1" s="1028"/>
      <c r="V1" s="1028"/>
      <c r="W1" s="1028"/>
      <c r="X1" s="1028"/>
      <c r="Y1" s="1028"/>
      <c r="Z1" s="1028"/>
      <c r="AA1" s="1028"/>
      <c r="AB1" s="1028"/>
      <c r="AC1" s="140"/>
      <c r="AD1" s="140"/>
      <c r="AE1" s="140"/>
      <c r="AF1" s="140"/>
      <c r="AG1" s="140"/>
      <c r="AH1" s="140"/>
      <c r="AI1" s="140"/>
      <c r="AJ1" s="140"/>
      <c r="AK1" s="140"/>
      <c r="AL1" s="140"/>
      <c r="AM1" s="140"/>
      <c r="AN1" s="140"/>
      <c r="AO1" s="140"/>
      <c r="AP1" s="140"/>
      <c r="AQ1" s="140"/>
    </row>
    <row r="2" spans="1:43" ht="55.9" customHeight="1" x14ac:dyDescent="0.2">
      <c r="A2" s="202" t="s">
        <v>2</v>
      </c>
      <c r="B2" s="203" t="s">
        <v>3</v>
      </c>
      <c r="C2" s="203" t="s">
        <v>70</v>
      </c>
      <c r="D2" s="204" t="s">
        <v>4</v>
      </c>
      <c r="E2" s="205" t="s">
        <v>415</v>
      </c>
      <c r="F2" s="16" t="s">
        <v>71</v>
      </c>
      <c r="G2" s="290" t="s">
        <v>6</v>
      </c>
      <c r="H2" s="290" t="s">
        <v>7</v>
      </c>
      <c r="I2" s="206" t="s">
        <v>8</v>
      </c>
      <c r="J2" s="290" t="s">
        <v>9</v>
      </c>
      <c r="K2" s="1320" t="s">
        <v>10</v>
      </c>
      <c r="L2" s="1320"/>
      <c r="M2" s="207">
        <v>45717</v>
      </c>
      <c r="N2" s="207">
        <v>45809</v>
      </c>
      <c r="O2" s="207">
        <v>45901</v>
      </c>
      <c r="P2" s="207">
        <v>45992</v>
      </c>
      <c r="Q2" s="44" t="s">
        <v>11</v>
      </c>
      <c r="R2" s="44" t="s">
        <v>12</v>
      </c>
      <c r="S2" s="44" t="s">
        <v>13</v>
      </c>
      <c r="T2" s="44" t="s">
        <v>14</v>
      </c>
      <c r="U2" s="44" t="s">
        <v>15</v>
      </c>
      <c r="V2" s="44" t="s">
        <v>16</v>
      </c>
      <c r="W2" s="44" t="s">
        <v>17</v>
      </c>
      <c r="X2" s="44" t="s">
        <v>18</v>
      </c>
      <c r="Y2" s="44" t="s">
        <v>19</v>
      </c>
      <c r="Z2" s="30" t="s">
        <v>26</v>
      </c>
      <c r="AA2" s="33" t="s">
        <v>20</v>
      </c>
      <c r="AB2" s="30" t="s">
        <v>21</v>
      </c>
    </row>
    <row r="3" spans="1:43" ht="44.45" customHeight="1" x14ac:dyDescent="0.2">
      <c r="A3" s="1326" t="s">
        <v>336</v>
      </c>
      <c r="B3" s="1327" t="s">
        <v>337</v>
      </c>
      <c r="C3" s="800" t="s">
        <v>338</v>
      </c>
      <c r="D3" s="1330" t="s">
        <v>339</v>
      </c>
      <c r="E3" s="1331" t="s">
        <v>340</v>
      </c>
      <c r="F3" s="1334">
        <v>113</v>
      </c>
      <c r="G3" s="1343" t="s">
        <v>742</v>
      </c>
      <c r="H3" s="1344" t="s">
        <v>341</v>
      </c>
      <c r="I3" s="1346">
        <f>+MAX(V3:Y12)</f>
        <v>0</v>
      </c>
      <c r="J3" s="1351" t="s">
        <v>1129</v>
      </c>
      <c r="K3" s="500">
        <v>0.15</v>
      </c>
      <c r="L3" s="307" t="s">
        <v>22</v>
      </c>
      <c r="M3" s="302">
        <v>0.1</v>
      </c>
      <c r="N3" s="302">
        <v>0.4</v>
      </c>
      <c r="O3" s="302">
        <v>0.7</v>
      </c>
      <c r="P3" s="301">
        <v>1</v>
      </c>
      <c r="Q3" s="300">
        <f t="shared" ref="Q3:Q15" si="0">+SUM(M3:M3)*K3</f>
        <v>1.4999999999999999E-2</v>
      </c>
      <c r="R3" s="300">
        <f t="shared" ref="R3:R15" si="1">+SUM(N3:N3)*K3</f>
        <v>0.06</v>
      </c>
      <c r="S3" s="300">
        <f t="shared" ref="S3:S15" si="2">+SUM(O3:O3)*K3</f>
        <v>0.105</v>
      </c>
      <c r="T3" s="300">
        <f t="shared" ref="T3:T15" si="3">+SUM(P3:P3)*K3</f>
        <v>0.15</v>
      </c>
      <c r="U3" s="343">
        <f t="shared" ref="U3:U15" si="4">+MAX(Q3:T3)</f>
        <v>0.15</v>
      </c>
      <c r="V3" s="857">
        <f>+Q4+Q10+Q12+Q6+Q8</f>
        <v>0</v>
      </c>
      <c r="W3" s="857">
        <f>+R4+R10+R12+R6+R8</f>
        <v>0</v>
      </c>
      <c r="X3" s="857">
        <f>+S4+S10+S12+S6+S8</f>
        <v>0</v>
      </c>
      <c r="Y3" s="857">
        <f>+T4+T10+T12+T6+T8</f>
        <v>0</v>
      </c>
      <c r="Z3" s="1286" t="s">
        <v>76</v>
      </c>
      <c r="AA3" s="954" t="s">
        <v>342</v>
      </c>
      <c r="AB3" s="1286" t="s">
        <v>343</v>
      </c>
    </row>
    <row r="4" spans="1:43" ht="19.899999999999999" customHeight="1" x14ac:dyDescent="0.2">
      <c r="A4" s="1326"/>
      <c r="B4" s="1328"/>
      <c r="C4" s="800"/>
      <c r="D4" s="1330"/>
      <c r="E4" s="1332"/>
      <c r="F4" s="1335"/>
      <c r="G4" s="1343"/>
      <c r="H4" s="1344"/>
      <c r="I4" s="1346"/>
      <c r="J4" s="1351"/>
      <c r="K4" s="501">
        <v>0.15</v>
      </c>
      <c r="L4" s="298" t="s">
        <v>23</v>
      </c>
      <c r="M4" s="305">
        <v>0</v>
      </c>
      <c r="N4" s="305">
        <v>0</v>
      </c>
      <c r="O4" s="305">
        <v>0</v>
      </c>
      <c r="P4" s="304">
        <v>0</v>
      </c>
      <c r="Q4" s="296">
        <f t="shared" si="0"/>
        <v>0</v>
      </c>
      <c r="R4" s="296">
        <f t="shared" si="1"/>
        <v>0</v>
      </c>
      <c r="S4" s="296">
        <f t="shared" si="2"/>
        <v>0</v>
      </c>
      <c r="T4" s="296">
        <f t="shared" si="3"/>
        <v>0</v>
      </c>
      <c r="U4" s="346">
        <f t="shared" si="4"/>
        <v>0</v>
      </c>
      <c r="V4" s="857"/>
      <c r="W4" s="857"/>
      <c r="X4" s="857"/>
      <c r="Y4" s="857"/>
      <c r="Z4" s="1287"/>
      <c r="AA4" s="955"/>
      <c r="AB4" s="1287"/>
    </row>
    <row r="5" spans="1:43" ht="49.15" customHeight="1" x14ac:dyDescent="0.2">
      <c r="A5" s="1326"/>
      <c r="B5" s="1328"/>
      <c r="C5" s="800"/>
      <c r="D5" s="1330"/>
      <c r="E5" s="1332"/>
      <c r="F5" s="1335"/>
      <c r="G5" s="1343"/>
      <c r="H5" s="1344" t="s">
        <v>737</v>
      </c>
      <c r="I5" s="1346"/>
      <c r="J5" s="1345" t="s">
        <v>1130</v>
      </c>
      <c r="K5" s="500">
        <v>0.4</v>
      </c>
      <c r="L5" s="307" t="s">
        <v>22</v>
      </c>
      <c r="M5" s="302">
        <v>0.25</v>
      </c>
      <c r="N5" s="302">
        <v>0.3</v>
      </c>
      <c r="O5" s="302">
        <v>0.75</v>
      </c>
      <c r="P5" s="301">
        <v>1</v>
      </c>
      <c r="Q5" s="300">
        <f t="shared" si="0"/>
        <v>0.1</v>
      </c>
      <c r="R5" s="300">
        <f t="shared" si="1"/>
        <v>0.12</v>
      </c>
      <c r="S5" s="300">
        <f t="shared" si="2"/>
        <v>0.30000000000000004</v>
      </c>
      <c r="T5" s="300">
        <f t="shared" si="3"/>
        <v>0.4</v>
      </c>
      <c r="U5" s="343">
        <f t="shared" si="4"/>
        <v>0.4</v>
      </c>
      <c r="V5" s="857"/>
      <c r="W5" s="857"/>
      <c r="X5" s="857"/>
      <c r="Y5" s="857"/>
      <c r="Z5" s="1287"/>
      <c r="AA5" s="955"/>
      <c r="AB5" s="1287"/>
    </row>
    <row r="6" spans="1:43" ht="36" customHeight="1" x14ac:dyDescent="0.2">
      <c r="A6" s="1326"/>
      <c r="B6" s="1328"/>
      <c r="C6" s="800"/>
      <c r="D6" s="1330"/>
      <c r="E6" s="1332"/>
      <c r="F6" s="1335"/>
      <c r="G6" s="1343"/>
      <c r="H6" s="1344"/>
      <c r="I6" s="1346"/>
      <c r="J6" s="1345"/>
      <c r="K6" s="501">
        <v>0.4</v>
      </c>
      <c r="L6" s="298" t="s">
        <v>23</v>
      </c>
      <c r="M6" s="305">
        <v>0</v>
      </c>
      <c r="N6" s="305">
        <v>0</v>
      </c>
      <c r="O6" s="305">
        <v>0</v>
      </c>
      <c r="P6" s="304">
        <v>0</v>
      </c>
      <c r="Q6" s="296">
        <f t="shared" si="0"/>
        <v>0</v>
      </c>
      <c r="R6" s="296">
        <f t="shared" si="1"/>
        <v>0</v>
      </c>
      <c r="S6" s="296">
        <f t="shared" si="2"/>
        <v>0</v>
      </c>
      <c r="T6" s="296">
        <f t="shared" si="3"/>
        <v>0</v>
      </c>
      <c r="U6" s="346">
        <f t="shared" si="4"/>
        <v>0</v>
      </c>
      <c r="V6" s="857"/>
      <c r="W6" s="857"/>
      <c r="X6" s="857"/>
      <c r="Y6" s="857"/>
      <c r="Z6" s="1287"/>
      <c r="AA6" s="955"/>
      <c r="AB6" s="1287"/>
    </row>
    <row r="7" spans="1:43" ht="54.75" customHeight="1" x14ac:dyDescent="0.2">
      <c r="A7" s="1326"/>
      <c r="B7" s="1328"/>
      <c r="C7" s="800"/>
      <c r="D7" s="1330"/>
      <c r="E7" s="1332"/>
      <c r="F7" s="1335"/>
      <c r="G7" s="1343"/>
      <c r="H7" s="1344" t="s">
        <v>344</v>
      </c>
      <c r="I7" s="1346"/>
      <c r="J7" s="732" t="s">
        <v>738</v>
      </c>
      <c r="K7" s="500">
        <v>0.15</v>
      </c>
      <c r="L7" s="307" t="s">
        <v>22</v>
      </c>
      <c r="M7" s="306">
        <v>0.03</v>
      </c>
      <c r="N7" s="306">
        <v>0.3</v>
      </c>
      <c r="O7" s="302">
        <v>0.75</v>
      </c>
      <c r="P7" s="301">
        <v>1</v>
      </c>
      <c r="Q7" s="300">
        <f t="shared" si="0"/>
        <v>4.4999999999999997E-3</v>
      </c>
      <c r="R7" s="300">
        <f t="shared" si="1"/>
        <v>4.4999999999999998E-2</v>
      </c>
      <c r="S7" s="300">
        <f t="shared" si="2"/>
        <v>0.11249999999999999</v>
      </c>
      <c r="T7" s="300">
        <f t="shared" si="3"/>
        <v>0.15</v>
      </c>
      <c r="U7" s="343">
        <f t="shared" si="4"/>
        <v>0.15</v>
      </c>
      <c r="V7" s="857"/>
      <c r="W7" s="857"/>
      <c r="X7" s="857"/>
      <c r="Y7" s="857"/>
      <c r="Z7" s="1287"/>
      <c r="AA7" s="955"/>
      <c r="AB7" s="1287"/>
    </row>
    <row r="8" spans="1:43" ht="28.9" customHeight="1" x14ac:dyDescent="0.2">
      <c r="A8" s="1326"/>
      <c r="B8" s="1328"/>
      <c r="C8" s="800"/>
      <c r="D8" s="1330"/>
      <c r="E8" s="1332"/>
      <c r="F8" s="1335"/>
      <c r="G8" s="1343"/>
      <c r="H8" s="1344"/>
      <c r="I8" s="1346"/>
      <c r="J8" s="732"/>
      <c r="K8" s="501">
        <v>0.15</v>
      </c>
      <c r="L8" s="298" t="s">
        <v>23</v>
      </c>
      <c r="M8" s="305">
        <v>0</v>
      </c>
      <c r="N8" s="305">
        <v>0</v>
      </c>
      <c r="O8" s="305">
        <v>0</v>
      </c>
      <c r="P8" s="304">
        <v>0</v>
      </c>
      <c r="Q8" s="296">
        <f t="shared" si="0"/>
        <v>0</v>
      </c>
      <c r="R8" s="296">
        <f t="shared" si="1"/>
        <v>0</v>
      </c>
      <c r="S8" s="296">
        <f t="shared" si="2"/>
        <v>0</v>
      </c>
      <c r="T8" s="296">
        <f t="shared" si="3"/>
        <v>0</v>
      </c>
      <c r="U8" s="346">
        <f t="shared" si="4"/>
        <v>0</v>
      </c>
      <c r="V8" s="857"/>
      <c r="W8" s="857"/>
      <c r="X8" s="857"/>
      <c r="Y8" s="857"/>
      <c r="Z8" s="1287"/>
      <c r="AA8" s="955"/>
      <c r="AB8" s="1287"/>
    </row>
    <row r="9" spans="1:43" ht="22.15" customHeight="1" x14ac:dyDescent="0.2">
      <c r="A9" s="1326"/>
      <c r="B9" s="1328"/>
      <c r="C9" s="800"/>
      <c r="D9" s="1330"/>
      <c r="E9" s="1332"/>
      <c r="F9" s="1335"/>
      <c r="G9" s="1343"/>
      <c r="H9" s="1321" t="s">
        <v>739</v>
      </c>
      <c r="I9" s="1346"/>
      <c r="J9" s="732" t="s">
        <v>740</v>
      </c>
      <c r="K9" s="500">
        <v>0.15</v>
      </c>
      <c r="L9" s="307" t="s">
        <v>22</v>
      </c>
      <c r="M9" s="306">
        <v>0.1</v>
      </c>
      <c r="N9" s="306">
        <v>0.3</v>
      </c>
      <c r="O9" s="302">
        <v>0.6</v>
      </c>
      <c r="P9" s="301">
        <v>1</v>
      </c>
      <c r="Q9" s="300">
        <f t="shared" si="0"/>
        <v>1.4999999999999999E-2</v>
      </c>
      <c r="R9" s="300">
        <f t="shared" si="1"/>
        <v>4.4999999999999998E-2</v>
      </c>
      <c r="S9" s="300">
        <f t="shared" si="2"/>
        <v>0.09</v>
      </c>
      <c r="T9" s="300">
        <f t="shared" si="3"/>
        <v>0.15</v>
      </c>
      <c r="U9" s="343">
        <f t="shared" si="4"/>
        <v>0.15</v>
      </c>
      <c r="V9" s="857"/>
      <c r="W9" s="857"/>
      <c r="X9" s="857"/>
      <c r="Y9" s="857"/>
      <c r="Z9" s="1287"/>
      <c r="AA9" s="955"/>
      <c r="AB9" s="1287"/>
    </row>
    <row r="10" spans="1:43" ht="24" customHeight="1" x14ac:dyDescent="0.2">
      <c r="A10" s="1326"/>
      <c r="B10" s="1328"/>
      <c r="C10" s="800"/>
      <c r="D10" s="1330"/>
      <c r="E10" s="1332"/>
      <c r="F10" s="1335"/>
      <c r="G10" s="1343"/>
      <c r="H10" s="1322"/>
      <c r="I10" s="1346"/>
      <c r="J10" s="732"/>
      <c r="K10" s="501">
        <v>0.15</v>
      </c>
      <c r="L10" s="298" t="s">
        <v>23</v>
      </c>
      <c r="M10" s="305">
        <v>0</v>
      </c>
      <c r="N10" s="305">
        <v>0</v>
      </c>
      <c r="O10" s="305">
        <v>0</v>
      </c>
      <c r="P10" s="304">
        <v>0</v>
      </c>
      <c r="Q10" s="296">
        <f t="shared" si="0"/>
        <v>0</v>
      </c>
      <c r="R10" s="296">
        <f t="shared" si="1"/>
        <v>0</v>
      </c>
      <c r="S10" s="296">
        <f t="shared" si="2"/>
        <v>0</v>
      </c>
      <c r="T10" s="296">
        <f t="shared" si="3"/>
        <v>0</v>
      </c>
      <c r="U10" s="346">
        <f t="shared" si="4"/>
        <v>0</v>
      </c>
      <c r="V10" s="857"/>
      <c r="W10" s="857"/>
      <c r="X10" s="857"/>
      <c r="Y10" s="857"/>
      <c r="Z10" s="1287"/>
      <c r="AA10" s="955"/>
      <c r="AB10" s="1287"/>
    </row>
    <row r="11" spans="1:43" ht="25.9" customHeight="1" x14ac:dyDescent="0.2">
      <c r="A11" s="1326"/>
      <c r="B11" s="1328"/>
      <c r="C11" s="800"/>
      <c r="D11" s="1330"/>
      <c r="E11" s="1332"/>
      <c r="F11" s="1335"/>
      <c r="G11" s="1343"/>
      <c r="H11" s="1321" t="s">
        <v>345</v>
      </c>
      <c r="I11" s="1346"/>
      <c r="J11" s="732" t="s">
        <v>741</v>
      </c>
      <c r="K11" s="500">
        <v>0.15</v>
      </c>
      <c r="L11" s="307" t="s">
        <v>22</v>
      </c>
      <c r="M11" s="306">
        <v>0.15</v>
      </c>
      <c r="N11" s="306">
        <v>0.3</v>
      </c>
      <c r="O11" s="302">
        <v>0.65</v>
      </c>
      <c r="P11" s="301">
        <v>1</v>
      </c>
      <c r="Q11" s="300">
        <f t="shared" si="0"/>
        <v>2.2499999999999999E-2</v>
      </c>
      <c r="R11" s="300">
        <f t="shared" si="1"/>
        <v>4.4999999999999998E-2</v>
      </c>
      <c r="S11" s="300">
        <f t="shared" si="2"/>
        <v>9.7500000000000003E-2</v>
      </c>
      <c r="T11" s="300">
        <f t="shared" si="3"/>
        <v>0.15</v>
      </c>
      <c r="U11" s="343">
        <f t="shared" si="4"/>
        <v>0.15</v>
      </c>
      <c r="V11" s="857"/>
      <c r="W11" s="857"/>
      <c r="X11" s="857"/>
      <c r="Y11" s="857"/>
      <c r="Z11" s="1287"/>
      <c r="AA11" s="955"/>
      <c r="AB11" s="1287"/>
    </row>
    <row r="12" spans="1:43" ht="24.6" customHeight="1" x14ac:dyDescent="0.2">
      <c r="A12" s="1326"/>
      <c r="B12" s="1328"/>
      <c r="C12" s="800"/>
      <c r="D12" s="1330"/>
      <c r="E12" s="1333"/>
      <c r="F12" s="1335"/>
      <c r="G12" s="1343"/>
      <c r="H12" s="1322"/>
      <c r="I12" s="1346"/>
      <c r="J12" s="732"/>
      <c r="K12" s="501">
        <v>0.15</v>
      </c>
      <c r="L12" s="298" t="s">
        <v>23</v>
      </c>
      <c r="M12" s="305">
        <v>0</v>
      </c>
      <c r="N12" s="305">
        <v>0</v>
      </c>
      <c r="O12" s="305">
        <v>0</v>
      </c>
      <c r="P12" s="304">
        <v>0</v>
      </c>
      <c r="Q12" s="296">
        <f t="shared" si="0"/>
        <v>0</v>
      </c>
      <c r="R12" s="296">
        <f t="shared" si="1"/>
        <v>0</v>
      </c>
      <c r="S12" s="296">
        <f t="shared" si="2"/>
        <v>0</v>
      </c>
      <c r="T12" s="296">
        <f t="shared" si="3"/>
        <v>0</v>
      </c>
      <c r="U12" s="346">
        <f t="shared" si="4"/>
        <v>0</v>
      </c>
      <c r="V12" s="857"/>
      <c r="W12" s="857"/>
      <c r="X12" s="857"/>
      <c r="Y12" s="857"/>
      <c r="Z12" s="1287"/>
      <c r="AA12" s="955"/>
      <c r="AB12" s="1287"/>
    </row>
    <row r="13" spans="1:43" ht="31.9" customHeight="1" x14ac:dyDescent="0.2">
      <c r="A13" s="1326" t="s">
        <v>346</v>
      </c>
      <c r="B13" s="1328"/>
      <c r="C13" s="800" t="s">
        <v>347</v>
      </c>
      <c r="D13" s="1330"/>
      <c r="E13" s="797" t="s">
        <v>1158</v>
      </c>
      <c r="F13" s="886">
        <v>114</v>
      </c>
      <c r="G13" s="791" t="s">
        <v>774</v>
      </c>
      <c r="H13" s="721" t="s">
        <v>860</v>
      </c>
      <c r="I13" s="1304">
        <v>0</v>
      </c>
      <c r="J13" s="703" t="s">
        <v>1009</v>
      </c>
      <c r="K13" s="500">
        <v>0.4</v>
      </c>
      <c r="L13" s="307" t="s">
        <v>22</v>
      </c>
      <c r="M13" s="344">
        <v>1</v>
      </c>
      <c r="N13" s="344">
        <v>1</v>
      </c>
      <c r="O13" s="344">
        <v>1</v>
      </c>
      <c r="P13" s="344">
        <v>1</v>
      </c>
      <c r="Q13" s="420">
        <f t="shared" si="0"/>
        <v>0.4</v>
      </c>
      <c r="R13" s="420">
        <f t="shared" si="1"/>
        <v>0.4</v>
      </c>
      <c r="S13" s="420">
        <f t="shared" si="2"/>
        <v>0.4</v>
      </c>
      <c r="T13" s="420">
        <f t="shared" si="3"/>
        <v>0.4</v>
      </c>
      <c r="U13" s="421">
        <f t="shared" si="4"/>
        <v>0.4</v>
      </c>
      <c r="V13" s="857">
        <v>0</v>
      </c>
      <c r="W13" s="857">
        <v>0</v>
      </c>
      <c r="X13" s="857">
        <v>0</v>
      </c>
      <c r="Y13" s="857">
        <v>0</v>
      </c>
      <c r="Z13" s="1287"/>
      <c r="AA13" s="955"/>
      <c r="AB13" s="1287"/>
    </row>
    <row r="14" spans="1:43" ht="41.45" customHeight="1" x14ac:dyDescent="0.2">
      <c r="A14" s="1326"/>
      <c r="B14" s="1328"/>
      <c r="C14" s="800"/>
      <c r="D14" s="1330"/>
      <c r="E14" s="797"/>
      <c r="F14" s="887"/>
      <c r="G14" s="791"/>
      <c r="H14" s="692"/>
      <c r="I14" s="1304"/>
      <c r="J14" s="1319"/>
      <c r="K14" s="501">
        <v>0.4</v>
      </c>
      <c r="L14" s="298" t="s">
        <v>23</v>
      </c>
      <c r="M14" s="305">
        <v>0</v>
      </c>
      <c r="N14" s="305">
        <v>0</v>
      </c>
      <c r="O14" s="305">
        <v>0</v>
      </c>
      <c r="P14" s="304">
        <v>0</v>
      </c>
      <c r="Q14" s="296">
        <f t="shared" si="0"/>
        <v>0</v>
      </c>
      <c r="R14" s="296">
        <f t="shared" si="1"/>
        <v>0</v>
      </c>
      <c r="S14" s="296">
        <f t="shared" si="2"/>
        <v>0</v>
      </c>
      <c r="T14" s="296">
        <f t="shared" si="3"/>
        <v>0</v>
      </c>
      <c r="U14" s="346">
        <f t="shared" si="4"/>
        <v>0</v>
      </c>
      <c r="V14" s="857"/>
      <c r="W14" s="857"/>
      <c r="X14" s="857"/>
      <c r="Y14" s="857"/>
      <c r="Z14" s="1287"/>
      <c r="AA14" s="955"/>
      <c r="AB14" s="1287"/>
    </row>
    <row r="15" spans="1:43" ht="41.45" customHeight="1" x14ac:dyDescent="0.2">
      <c r="A15" s="1326"/>
      <c r="B15" s="1328"/>
      <c r="C15" s="800"/>
      <c r="D15" s="1330"/>
      <c r="E15" s="797"/>
      <c r="F15" s="887"/>
      <c r="G15" s="791"/>
      <c r="H15" s="692"/>
      <c r="I15" s="1304"/>
      <c r="J15" s="703" t="s">
        <v>1159</v>
      </c>
      <c r="K15" s="500">
        <v>0.2</v>
      </c>
      <c r="L15" s="307" t="s">
        <v>22</v>
      </c>
      <c r="M15" s="314">
        <v>0.25</v>
      </c>
      <c r="N15" s="314">
        <v>0.5</v>
      </c>
      <c r="O15" s="344">
        <v>0.7</v>
      </c>
      <c r="P15" s="419">
        <v>1</v>
      </c>
      <c r="Q15" s="420">
        <f t="shared" si="0"/>
        <v>0.05</v>
      </c>
      <c r="R15" s="420">
        <f t="shared" si="1"/>
        <v>0.1</v>
      </c>
      <c r="S15" s="420">
        <f t="shared" si="2"/>
        <v>0.13999999999999999</v>
      </c>
      <c r="T15" s="420">
        <f t="shared" si="3"/>
        <v>0.2</v>
      </c>
      <c r="U15" s="421">
        <f t="shared" si="4"/>
        <v>0.2</v>
      </c>
      <c r="V15" s="857"/>
      <c r="W15" s="857"/>
      <c r="X15" s="857"/>
      <c r="Y15" s="857"/>
      <c r="Z15" s="1287"/>
      <c r="AA15" s="955"/>
      <c r="AB15" s="1287"/>
    </row>
    <row r="16" spans="1:43" ht="41.45" customHeight="1" x14ac:dyDescent="0.2">
      <c r="A16" s="1326"/>
      <c r="B16" s="1328"/>
      <c r="C16" s="800"/>
      <c r="D16" s="1330"/>
      <c r="E16" s="797"/>
      <c r="F16" s="887"/>
      <c r="G16" s="791"/>
      <c r="H16" s="692"/>
      <c r="I16" s="1304"/>
      <c r="J16" s="1319"/>
      <c r="K16" s="501">
        <v>0.2</v>
      </c>
      <c r="L16" s="298" t="s">
        <v>23</v>
      </c>
      <c r="M16" s="305">
        <v>0</v>
      </c>
      <c r="N16" s="305">
        <v>0</v>
      </c>
      <c r="O16" s="305">
        <v>0</v>
      </c>
      <c r="P16" s="304">
        <v>0</v>
      </c>
      <c r="Q16" s="296">
        <f>+SUM(M16:M16)*K16</f>
        <v>0</v>
      </c>
      <c r="R16" s="296">
        <f>+SUM(N16:N16)*K16</f>
        <v>0</v>
      </c>
      <c r="S16" s="296">
        <f>+SUM(O16:O16)*K16</f>
        <v>0</v>
      </c>
      <c r="T16" s="296">
        <f>+SUM(P16:P16)*K16</f>
        <v>0</v>
      </c>
      <c r="U16" s="346">
        <f>+MAX(Q16:T16)</f>
        <v>0</v>
      </c>
      <c r="V16" s="857"/>
      <c r="W16" s="857"/>
      <c r="X16" s="857"/>
      <c r="Y16" s="857"/>
      <c r="Z16" s="1287"/>
      <c r="AA16" s="955"/>
      <c r="AB16" s="1287"/>
    </row>
    <row r="17" spans="1:28" ht="41.45" customHeight="1" x14ac:dyDescent="0.2">
      <c r="A17" s="1326"/>
      <c r="B17" s="1328"/>
      <c r="C17" s="800"/>
      <c r="D17" s="1330"/>
      <c r="E17" s="797"/>
      <c r="F17" s="887"/>
      <c r="G17" s="791"/>
      <c r="H17" s="692"/>
      <c r="I17" s="1304"/>
      <c r="J17" s="703" t="s">
        <v>1008</v>
      </c>
      <c r="K17" s="500">
        <v>0.3</v>
      </c>
      <c r="L17" s="307" t="s">
        <v>22</v>
      </c>
      <c r="M17" s="314">
        <v>0.05</v>
      </c>
      <c r="N17" s="314">
        <v>0.1</v>
      </c>
      <c r="O17" s="344">
        <v>0.85</v>
      </c>
      <c r="P17" s="419">
        <v>1</v>
      </c>
      <c r="Q17" s="420">
        <f>+SUM(M17:M17)*K17</f>
        <v>1.4999999999999999E-2</v>
      </c>
      <c r="R17" s="420">
        <f>+SUM(N17:N17)*K17</f>
        <v>0.03</v>
      </c>
      <c r="S17" s="420">
        <f>+SUM(O17:O17)*K17</f>
        <v>0.255</v>
      </c>
      <c r="T17" s="420">
        <f>+SUM(P17:P17)*K17</f>
        <v>0.3</v>
      </c>
      <c r="U17" s="421">
        <f>+MAX(Q17:T17)</f>
        <v>0.3</v>
      </c>
      <c r="V17" s="857"/>
      <c r="W17" s="857"/>
      <c r="X17" s="857"/>
      <c r="Y17" s="857"/>
      <c r="Z17" s="1287"/>
      <c r="AA17" s="955"/>
      <c r="AB17" s="1287"/>
    </row>
    <row r="18" spans="1:28" ht="41.45" customHeight="1" x14ac:dyDescent="0.2">
      <c r="A18" s="1326"/>
      <c r="B18" s="1328"/>
      <c r="C18" s="800"/>
      <c r="D18" s="1330"/>
      <c r="E18" s="797"/>
      <c r="F18" s="887"/>
      <c r="G18" s="791"/>
      <c r="H18" s="692"/>
      <c r="I18" s="1304"/>
      <c r="J18" s="1319"/>
      <c r="K18" s="501">
        <v>0.3</v>
      </c>
      <c r="L18" s="298" t="s">
        <v>23</v>
      </c>
      <c r="M18" s="305">
        <v>0</v>
      </c>
      <c r="N18" s="305">
        <v>0</v>
      </c>
      <c r="O18" s="305">
        <v>0</v>
      </c>
      <c r="P18" s="304">
        <v>0</v>
      </c>
      <c r="Q18" s="296">
        <f t="shared" ref="Q18:Q49" si="5">+SUM(M18:M18)*K18</f>
        <v>0</v>
      </c>
      <c r="R18" s="296">
        <f t="shared" ref="R18:R49" si="6">+SUM(N18:N18)*K18</f>
        <v>0</v>
      </c>
      <c r="S18" s="296">
        <f t="shared" ref="S18:S49" si="7">+SUM(O18:O18)*K18</f>
        <v>0</v>
      </c>
      <c r="T18" s="296">
        <f t="shared" ref="T18:T49" si="8">+SUM(P18:P18)*K18</f>
        <v>0</v>
      </c>
      <c r="U18" s="346">
        <f t="shared" ref="U18:U49" si="9">+MAX(Q18:T18)</f>
        <v>0</v>
      </c>
      <c r="V18" s="857"/>
      <c r="W18" s="857"/>
      <c r="X18" s="857"/>
      <c r="Y18" s="857"/>
      <c r="Z18" s="1287"/>
      <c r="AA18" s="955"/>
      <c r="AB18" s="1287"/>
    </row>
    <row r="19" spans="1:28" ht="28.15" customHeight="1" x14ac:dyDescent="0.2">
      <c r="A19" s="1326"/>
      <c r="B19" s="1328"/>
      <c r="C19" s="800"/>
      <c r="D19" s="1330"/>
      <c r="E19" s="797"/>
      <c r="F19" s="887"/>
      <c r="G19" s="791"/>
      <c r="H19" s="692"/>
      <c r="I19" s="1304"/>
      <c r="J19" s="703" t="s">
        <v>1190</v>
      </c>
      <c r="K19" s="500">
        <v>0.3</v>
      </c>
      <c r="L19" s="307" t="s">
        <v>22</v>
      </c>
      <c r="M19" s="314">
        <v>0</v>
      </c>
      <c r="N19" s="314">
        <v>0</v>
      </c>
      <c r="O19" s="344">
        <v>0.5</v>
      </c>
      <c r="P19" s="419">
        <v>1</v>
      </c>
      <c r="Q19" s="420">
        <f t="shared" si="5"/>
        <v>0</v>
      </c>
      <c r="R19" s="420">
        <f t="shared" si="6"/>
        <v>0</v>
      </c>
      <c r="S19" s="420">
        <f t="shared" si="7"/>
        <v>0.15</v>
      </c>
      <c r="T19" s="420">
        <f t="shared" si="8"/>
        <v>0.3</v>
      </c>
      <c r="U19" s="421">
        <f t="shared" si="9"/>
        <v>0.3</v>
      </c>
      <c r="V19" s="857"/>
      <c r="W19" s="857"/>
      <c r="X19" s="857"/>
      <c r="Y19" s="857"/>
      <c r="Z19" s="1287"/>
      <c r="AA19" s="955"/>
      <c r="AB19" s="1287"/>
    </row>
    <row r="20" spans="1:28" ht="30" customHeight="1" x14ac:dyDescent="0.2">
      <c r="A20" s="1326"/>
      <c r="B20" s="1328"/>
      <c r="C20" s="800"/>
      <c r="D20" s="1330"/>
      <c r="E20" s="797"/>
      <c r="F20" s="887"/>
      <c r="G20" s="791"/>
      <c r="H20" s="690"/>
      <c r="I20" s="1304"/>
      <c r="J20" s="1319"/>
      <c r="K20" s="501">
        <v>0.3</v>
      </c>
      <c r="L20" s="298" t="s">
        <v>23</v>
      </c>
      <c r="M20" s="305">
        <v>0</v>
      </c>
      <c r="N20" s="305">
        <v>0</v>
      </c>
      <c r="O20" s="305">
        <v>0</v>
      </c>
      <c r="P20" s="304">
        <v>0</v>
      </c>
      <c r="Q20" s="296">
        <f t="shared" si="5"/>
        <v>0</v>
      </c>
      <c r="R20" s="296">
        <f t="shared" si="6"/>
        <v>0</v>
      </c>
      <c r="S20" s="296">
        <f t="shared" si="7"/>
        <v>0</v>
      </c>
      <c r="T20" s="296">
        <f t="shared" si="8"/>
        <v>0</v>
      </c>
      <c r="U20" s="346">
        <f t="shared" si="9"/>
        <v>0</v>
      </c>
      <c r="V20" s="857"/>
      <c r="W20" s="857"/>
      <c r="X20" s="857"/>
      <c r="Y20" s="857"/>
      <c r="Z20" s="1287"/>
      <c r="AA20" s="955"/>
      <c r="AB20" s="1287"/>
    </row>
    <row r="21" spans="1:28" ht="51.6" customHeight="1" x14ac:dyDescent="0.2">
      <c r="A21" s="1326"/>
      <c r="B21" s="1328"/>
      <c r="C21" s="800"/>
      <c r="D21" s="1330"/>
      <c r="E21" s="796" t="s">
        <v>775</v>
      </c>
      <c r="F21" s="886">
        <v>115</v>
      </c>
      <c r="G21" s="693" t="s">
        <v>861</v>
      </c>
      <c r="H21" s="721" t="s">
        <v>797</v>
      </c>
      <c r="I21" s="1301">
        <v>0</v>
      </c>
      <c r="J21" s="703" t="s">
        <v>1007</v>
      </c>
      <c r="K21" s="500">
        <v>0.3</v>
      </c>
      <c r="L21" s="307" t="s">
        <v>22</v>
      </c>
      <c r="M21" s="314">
        <v>0.75</v>
      </c>
      <c r="N21" s="314">
        <v>1</v>
      </c>
      <c r="O21" s="344">
        <v>1</v>
      </c>
      <c r="P21" s="419">
        <v>1</v>
      </c>
      <c r="Q21" s="420">
        <f t="shared" si="5"/>
        <v>0.22499999999999998</v>
      </c>
      <c r="R21" s="420">
        <f t="shared" si="6"/>
        <v>0.3</v>
      </c>
      <c r="S21" s="420">
        <f t="shared" si="7"/>
        <v>0.3</v>
      </c>
      <c r="T21" s="420">
        <f t="shared" si="8"/>
        <v>0.3</v>
      </c>
      <c r="U21" s="421">
        <f t="shared" si="9"/>
        <v>0.3</v>
      </c>
      <c r="V21" s="576">
        <f>+Q22+Q24+Q26</f>
        <v>0</v>
      </c>
      <c r="W21" s="576">
        <f>+R22+R24+R26</f>
        <v>0</v>
      </c>
      <c r="X21" s="576">
        <f>+S22+S24+S26</f>
        <v>0</v>
      </c>
      <c r="Y21" s="576">
        <f>+T22+T24+T26</f>
        <v>0</v>
      </c>
      <c r="Z21" s="1287"/>
      <c r="AA21" s="955"/>
      <c r="AB21" s="1287"/>
    </row>
    <row r="22" spans="1:28" ht="30" customHeight="1" x14ac:dyDescent="0.2">
      <c r="A22" s="1326"/>
      <c r="B22" s="1328"/>
      <c r="C22" s="800"/>
      <c r="D22" s="1330"/>
      <c r="E22" s="797"/>
      <c r="F22" s="887"/>
      <c r="G22" s="694"/>
      <c r="H22" s="692"/>
      <c r="I22" s="1302"/>
      <c r="J22" s="1319"/>
      <c r="K22" s="501">
        <v>0.3</v>
      </c>
      <c r="L22" s="298" t="s">
        <v>23</v>
      </c>
      <c r="M22" s="305">
        <v>0</v>
      </c>
      <c r="N22" s="305">
        <v>0</v>
      </c>
      <c r="O22" s="305">
        <v>0</v>
      </c>
      <c r="P22" s="304">
        <v>0</v>
      </c>
      <c r="Q22" s="296">
        <f t="shared" si="5"/>
        <v>0</v>
      </c>
      <c r="R22" s="296">
        <f t="shared" si="6"/>
        <v>0</v>
      </c>
      <c r="S22" s="296">
        <f t="shared" si="7"/>
        <v>0</v>
      </c>
      <c r="T22" s="296">
        <f t="shared" si="8"/>
        <v>0</v>
      </c>
      <c r="U22" s="346">
        <f t="shared" si="9"/>
        <v>0</v>
      </c>
      <c r="V22" s="577"/>
      <c r="W22" s="577"/>
      <c r="X22" s="577"/>
      <c r="Y22" s="577"/>
      <c r="Z22" s="1287"/>
      <c r="AA22" s="955"/>
      <c r="AB22" s="1287"/>
    </row>
    <row r="23" spans="1:28" ht="34.9" customHeight="1" x14ac:dyDescent="0.2">
      <c r="A23" s="1326"/>
      <c r="B23" s="1328"/>
      <c r="C23" s="800"/>
      <c r="D23" s="1330"/>
      <c r="E23" s="797"/>
      <c r="F23" s="887"/>
      <c r="G23" s="694"/>
      <c r="H23" s="692"/>
      <c r="I23" s="1302"/>
      <c r="J23" s="703" t="s">
        <v>1105</v>
      </c>
      <c r="K23" s="500">
        <v>0.3</v>
      </c>
      <c r="L23" s="307" t="s">
        <v>22</v>
      </c>
      <c r="M23" s="314">
        <v>0.75</v>
      </c>
      <c r="N23" s="314">
        <v>1</v>
      </c>
      <c r="O23" s="344">
        <v>1</v>
      </c>
      <c r="P23" s="419">
        <v>1</v>
      </c>
      <c r="Q23" s="420">
        <f t="shared" si="5"/>
        <v>0.22499999999999998</v>
      </c>
      <c r="R23" s="420">
        <f t="shared" si="6"/>
        <v>0.3</v>
      </c>
      <c r="S23" s="420">
        <f t="shared" si="7"/>
        <v>0.3</v>
      </c>
      <c r="T23" s="420">
        <f t="shared" si="8"/>
        <v>0.3</v>
      </c>
      <c r="U23" s="421">
        <f t="shared" si="9"/>
        <v>0.3</v>
      </c>
      <c r="V23" s="577"/>
      <c r="W23" s="577"/>
      <c r="X23" s="577"/>
      <c r="Y23" s="577"/>
      <c r="Z23" s="1287"/>
      <c r="AA23" s="955"/>
      <c r="AB23" s="1287"/>
    </row>
    <row r="24" spans="1:28" ht="48" customHeight="1" x14ac:dyDescent="0.2">
      <c r="A24" s="1326"/>
      <c r="B24" s="1328"/>
      <c r="C24" s="800"/>
      <c r="D24" s="1330"/>
      <c r="E24" s="797"/>
      <c r="F24" s="887"/>
      <c r="G24" s="694"/>
      <c r="H24" s="692"/>
      <c r="I24" s="1302"/>
      <c r="J24" s="1319"/>
      <c r="K24" s="501">
        <v>0.3</v>
      </c>
      <c r="L24" s="298" t="s">
        <v>23</v>
      </c>
      <c r="M24" s="305">
        <v>0</v>
      </c>
      <c r="N24" s="305">
        <v>0</v>
      </c>
      <c r="O24" s="305">
        <v>0</v>
      </c>
      <c r="P24" s="304">
        <v>0</v>
      </c>
      <c r="Q24" s="296">
        <f t="shared" si="5"/>
        <v>0</v>
      </c>
      <c r="R24" s="296">
        <f t="shared" si="6"/>
        <v>0</v>
      </c>
      <c r="S24" s="296">
        <f t="shared" si="7"/>
        <v>0</v>
      </c>
      <c r="T24" s="296">
        <f t="shared" si="8"/>
        <v>0</v>
      </c>
      <c r="U24" s="346">
        <f t="shared" si="9"/>
        <v>0</v>
      </c>
      <c r="V24" s="577"/>
      <c r="W24" s="577"/>
      <c r="X24" s="577"/>
      <c r="Y24" s="577"/>
      <c r="Z24" s="1287"/>
      <c r="AA24" s="955"/>
      <c r="AB24" s="1287"/>
    </row>
    <row r="25" spans="1:28" ht="62.45" customHeight="1" x14ac:dyDescent="0.2">
      <c r="A25" s="1326"/>
      <c r="B25" s="1328"/>
      <c r="C25" s="800"/>
      <c r="D25" s="1330"/>
      <c r="E25" s="797"/>
      <c r="F25" s="887"/>
      <c r="G25" s="694"/>
      <c r="H25" s="692"/>
      <c r="I25" s="1302"/>
      <c r="J25" s="703" t="s">
        <v>862</v>
      </c>
      <c r="K25" s="500">
        <v>0.4</v>
      </c>
      <c r="L25" s="307" t="s">
        <v>22</v>
      </c>
      <c r="M25" s="314">
        <v>0.25</v>
      </c>
      <c r="N25" s="314">
        <v>0.5</v>
      </c>
      <c r="O25" s="344">
        <v>0.75</v>
      </c>
      <c r="P25" s="419">
        <v>1</v>
      </c>
      <c r="Q25" s="420">
        <f t="shared" si="5"/>
        <v>0.1</v>
      </c>
      <c r="R25" s="420">
        <f t="shared" si="6"/>
        <v>0.2</v>
      </c>
      <c r="S25" s="420">
        <f t="shared" si="7"/>
        <v>0.30000000000000004</v>
      </c>
      <c r="T25" s="420">
        <f t="shared" si="8"/>
        <v>0.4</v>
      </c>
      <c r="U25" s="421">
        <f t="shared" si="9"/>
        <v>0.4</v>
      </c>
      <c r="V25" s="577"/>
      <c r="W25" s="577"/>
      <c r="X25" s="577"/>
      <c r="Y25" s="577"/>
      <c r="Z25" s="1287"/>
      <c r="AA25" s="955"/>
      <c r="AB25" s="1287"/>
    </row>
    <row r="26" spans="1:28" ht="76.900000000000006" customHeight="1" x14ac:dyDescent="0.2">
      <c r="A26" s="1326"/>
      <c r="B26" s="1328"/>
      <c r="C26" s="800"/>
      <c r="D26" s="1330"/>
      <c r="E26" s="799"/>
      <c r="F26" s="1314"/>
      <c r="G26" s="695"/>
      <c r="H26" s="690"/>
      <c r="I26" s="1303"/>
      <c r="J26" s="1319"/>
      <c r="K26" s="501">
        <v>0.4</v>
      </c>
      <c r="L26" s="298" t="s">
        <v>23</v>
      </c>
      <c r="M26" s="305">
        <v>0</v>
      </c>
      <c r="N26" s="305">
        <v>0</v>
      </c>
      <c r="O26" s="305">
        <v>0</v>
      </c>
      <c r="P26" s="304">
        <v>0</v>
      </c>
      <c r="Q26" s="296">
        <f t="shared" si="5"/>
        <v>0</v>
      </c>
      <c r="R26" s="296">
        <f t="shared" si="6"/>
        <v>0</v>
      </c>
      <c r="S26" s="296">
        <f t="shared" si="7"/>
        <v>0</v>
      </c>
      <c r="T26" s="296">
        <f t="shared" si="8"/>
        <v>0</v>
      </c>
      <c r="U26" s="346">
        <f t="shared" si="9"/>
        <v>0</v>
      </c>
      <c r="V26" s="602"/>
      <c r="W26" s="602"/>
      <c r="X26" s="602"/>
      <c r="Y26" s="602"/>
      <c r="Z26" s="1287"/>
      <c r="AA26" s="955"/>
      <c r="AB26" s="1287"/>
    </row>
    <row r="27" spans="1:28" ht="30" customHeight="1" x14ac:dyDescent="0.2">
      <c r="A27" s="1326"/>
      <c r="B27" s="1328"/>
      <c r="C27" s="800"/>
      <c r="D27" s="1330"/>
      <c r="E27" s="796" t="s">
        <v>776</v>
      </c>
      <c r="F27" s="886">
        <v>116</v>
      </c>
      <c r="G27" s="693" t="s">
        <v>863</v>
      </c>
      <c r="H27" s="721" t="s">
        <v>864</v>
      </c>
      <c r="I27" s="1301">
        <v>0</v>
      </c>
      <c r="J27" s="703" t="s">
        <v>1006</v>
      </c>
      <c r="K27" s="500">
        <v>0.3</v>
      </c>
      <c r="L27" s="307" t="s">
        <v>22</v>
      </c>
      <c r="M27" s="314">
        <v>0.75</v>
      </c>
      <c r="N27" s="314">
        <v>1</v>
      </c>
      <c r="O27" s="344">
        <v>1</v>
      </c>
      <c r="P27" s="419">
        <v>1</v>
      </c>
      <c r="Q27" s="420">
        <f t="shared" si="5"/>
        <v>0.22499999999999998</v>
      </c>
      <c r="R27" s="420">
        <f t="shared" si="6"/>
        <v>0.3</v>
      </c>
      <c r="S27" s="420">
        <f t="shared" si="7"/>
        <v>0.3</v>
      </c>
      <c r="T27" s="420">
        <f t="shared" si="8"/>
        <v>0.3</v>
      </c>
      <c r="U27" s="421">
        <f t="shared" si="9"/>
        <v>0.3</v>
      </c>
      <c r="V27" s="576">
        <f>+Q28+Q30+Q32</f>
        <v>0</v>
      </c>
      <c r="W27" s="576">
        <f>+R28+R30+R32</f>
        <v>0</v>
      </c>
      <c r="X27" s="576">
        <f>+S28+S30+S32</f>
        <v>0</v>
      </c>
      <c r="Y27" s="576">
        <f>+T28+T30+T32</f>
        <v>0</v>
      </c>
      <c r="Z27" s="1287"/>
      <c r="AA27" s="955"/>
      <c r="AB27" s="1287"/>
    </row>
    <row r="28" spans="1:28" ht="30" customHeight="1" x14ac:dyDescent="0.2">
      <c r="A28" s="1326"/>
      <c r="B28" s="1328"/>
      <c r="C28" s="800"/>
      <c r="D28" s="1330"/>
      <c r="E28" s="797"/>
      <c r="F28" s="887"/>
      <c r="G28" s="694"/>
      <c r="H28" s="692"/>
      <c r="I28" s="1302"/>
      <c r="J28" s="1319"/>
      <c r="K28" s="501">
        <v>0.3</v>
      </c>
      <c r="L28" s="298" t="s">
        <v>23</v>
      </c>
      <c r="M28" s="305">
        <v>0</v>
      </c>
      <c r="N28" s="305">
        <v>0</v>
      </c>
      <c r="O28" s="305">
        <v>0</v>
      </c>
      <c r="P28" s="304">
        <v>0</v>
      </c>
      <c r="Q28" s="296">
        <f t="shared" si="5"/>
        <v>0</v>
      </c>
      <c r="R28" s="296">
        <f t="shared" si="6"/>
        <v>0</v>
      </c>
      <c r="S28" s="296">
        <f t="shared" si="7"/>
        <v>0</v>
      </c>
      <c r="T28" s="296">
        <f t="shared" si="8"/>
        <v>0</v>
      </c>
      <c r="U28" s="346">
        <f t="shared" si="9"/>
        <v>0</v>
      </c>
      <c r="V28" s="577"/>
      <c r="W28" s="577"/>
      <c r="X28" s="577"/>
      <c r="Y28" s="577"/>
      <c r="Z28" s="1287"/>
      <c r="AA28" s="955"/>
      <c r="AB28" s="1287"/>
    </row>
    <row r="29" spans="1:28" ht="58.15" customHeight="1" x14ac:dyDescent="0.2">
      <c r="A29" s="1326"/>
      <c r="B29" s="1328"/>
      <c r="C29" s="800"/>
      <c r="D29" s="1330"/>
      <c r="E29" s="797"/>
      <c r="F29" s="887"/>
      <c r="G29" s="694"/>
      <c r="H29" s="692"/>
      <c r="I29" s="1302"/>
      <c r="J29" s="703" t="s">
        <v>1005</v>
      </c>
      <c r="K29" s="500">
        <v>0.3</v>
      </c>
      <c r="L29" s="307" t="s">
        <v>22</v>
      </c>
      <c r="M29" s="314">
        <v>0.25</v>
      </c>
      <c r="N29" s="314">
        <v>0.5</v>
      </c>
      <c r="O29" s="344">
        <v>0.75</v>
      </c>
      <c r="P29" s="419">
        <v>1</v>
      </c>
      <c r="Q29" s="420">
        <f t="shared" si="5"/>
        <v>7.4999999999999997E-2</v>
      </c>
      <c r="R29" s="420">
        <f t="shared" si="6"/>
        <v>0.15</v>
      </c>
      <c r="S29" s="420">
        <f t="shared" si="7"/>
        <v>0.22499999999999998</v>
      </c>
      <c r="T29" s="420">
        <f t="shared" si="8"/>
        <v>0.3</v>
      </c>
      <c r="U29" s="421">
        <f t="shared" si="9"/>
        <v>0.3</v>
      </c>
      <c r="V29" s="577"/>
      <c r="W29" s="577"/>
      <c r="X29" s="577"/>
      <c r="Y29" s="577"/>
      <c r="Z29" s="1287"/>
      <c r="AA29" s="955"/>
      <c r="AB29" s="1287"/>
    </row>
    <row r="30" spans="1:28" ht="54.6" customHeight="1" x14ac:dyDescent="0.2">
      <c r="A30" s="1326"/>
      <c r="B30" s="1328"/>
      <c r="C30" s="800"/>
      <c r="D30" s="1330"/>
      <c r="E30" s="797"/>
      <c r="F30" s="887"/>
      <c r="G30" s="694"/>
      <c r="H30" s="692"/>
      <c r="I30" s="1302"/>
      <c r="J30" s="1319"/>
      <c r="K30" s="501">
        <v>0.3</v>
      </c>
      <c r="L30" s="298" t="s">
        <v>23</v>
      </c>
      <c r="M30" s="305">
        <v>0</v>
      </c>
      <c r="N30" s="305">
        <v>0</v>
      </c>
      <c r="O30" s="305">
        <v>0</v>
      </c>
      <c r="P30" s="304">
        <v>0</v>
      </c>
      <c r="Q30" s="296">
        <f t="shared" si="5"/>
        <v>0</v>
      </c>
      <c r="R30" s="296">
        <f t="shared" si="6"/>
        <v>0</v>
      </c>
      <c r="S30" s="296">
        <f t="shared" si="7"/>
        <v>0</v>
      </c>
      <c r="T30" s="296">
        <f t="shared" si="8"/>
        <v>0</v>
      </c>
      <c r="U30" s="346">
        <f t="shared" si="9"/>
        <v>0</v>
      </c>
      <c r="V30" s="577"/>
      <c r="W30" s="577"/>
      <c r="X30" s="577"/>
      <c r="Y30" s="577"/>
      <c r="Z30" s="1287"/>
      <c r="AA30" s="955"/>
      <c r="AB30" s="1287"/>
    </row>
    <row r="31" spans="1:28" ht="59.45" customHeight="1" x14ac:dyDescent="0.2">
      <c r="A31" s="1326"/>
      <c r="B31" s="1328"/>
      <c r="C31" s="800"/>
      <c r="D31" s="1330"/>
      <c r="E31" s="797"/>
      <c r="F31" s="887"/>
      <c r="G31" s="694"/>
      <c r="H31" s="692"/>
      <c r="I31" s="1302"/>
      <c r="J31" s="703" t="s">
        <v>1004</v>
      </c>
      <c r="K31" s="500">
        <v>0.4</v>
      </c>
      <c r="L31" s="307" t="s">
        <v>22</v>
      </c>
      <c r="M31" s="314">
        <v>1</v>
      </c>
      <c r="N31" s="314">
        <v>1</v>
      </c>
      <c r="O31" s="344">
        <v>1</v>
      </c>
      <c r="P31" s="419">
        <v>1</v>
      </c>
      <c r="Q31" s="420">
        <f t="shared" si="5"/>
        <v>0.4</v>
      </c>
      <c r="R31" s="420">
        <f t="shared" si="6"/>
        <v>0.4</v>
      </c>
      <c r="S31" s="420">
        <f t="shared" si="7"/>
        <v>0.4</v>
      </c>
      <c r="T31" s="420">
        <f t="shared" si="8"/>
        <v>0.4</v>
      </c>
      <c r="U31" s="421">
        <f t="shared" si="9"/>
        <v>0.4</v>
      </c>
      <c r="V31" s="577"/>
      <c r="W31" s="577"/>
      <c r="X31" s="577"/>
      <c r="Y31" s="577"/>
      <c r="Z31" s="1287"/>
      <c r="AA31" s="955"/>
      <c r="AB31" s="1287"/>
    </row>
    <row r="32" spans="1:28" ht="43.9" customHeight="1" x14ac:dyDescent="0.2">
      <c r="A32" s="1326"/>
      <c r="B32" s="1328"/>
      <c r="C32" s="800"/>
      <c r="D32" s="1330"/>
      <c r="E32" s="799"/>
      <c r="F32" s="1314"/>
      <c r="G32" s="695"/>
      <c r="H32" s="690"/>
      <c r="I32" s="1303"/>
      <c r="J32" s="1319"/>
      <c r="K32" s="501">
        <v>0.4</v>
      </c>
      <c r="L32" s="298" t="s">
        <v>23</v>
      </c>
      <c r="M32" s="305">
        <v>0</v>
      </c>
      <c r="N32" s="305">
        <v>0</v>
      </c>
      <c r="O32" s="305">
        <v>0</v>
      </c>
      <c r="P32" s="304">
        <v>0</v>
      </c>
      <c r="Q32" s="296">
        <f t="shared" si="5"/>
        <v>0</v>
      </c>
      <c r="R32" s="296">
        <f t="shared" si="6"/>
        <v>0</v>
      </c>
      <c r="S32" s="296">
        <f t="shared" si="7"/>
        <v>0</v>
      </c>
      <c r="T32" s="296">
        <f t="shared" si="8"/>
        <v>0</v>
      </c>
      <c r="U32" s="346">
        <f t="shared" si="9"/>
        <v>0</v>
      </c>
      <c r="V32" s="602"/>
      <c r="W32" s="602"/>
      <c r="X32" s="602"/>
      <c r="Y32" s="602"/>
      <c r="Z32" s="1287"/>
      <c r="AA32" s="955"/>
      <c r="AB32" s="1287"/>
    </row>
    <row r="33" spans="1:28" ht="35.450000000000003" customHeight="1" x14ac:dyDescent="0.2">
      <c r="A33" s="1326"/>
      <c r="B33" s="1328"/>
      <c r="C33" s="800"/>
      <c r="D33" s="1330"/>
      <c r="E33" s="796" t="s">
        <v>777</v>
      </c>
      <c r="F33" s="886">
        <v>117</v>
      </c>
      <c r="G33" s="691" t="s">
        <v>1107</v>
      </c>
      <c r="H33" s="691" t="s">
        <v>1108</v>
      </c>
      <c r="I33" s="1304">
        <v>0</v>
      </c>
      <c r="J33" s="703" t="s">
        <v>1003</v>
      </c>
      <c r="K33" s="502">
        <v>0.3</v>
      </c>
      <c r="L33" s="307" t="s">
        <v>22</v>
      </c>
      <c r="M33" s="302">
        <v>1</v>
      </c>
      <c r="N33" s="306">
        <v>1</v>
      </c>
      <c r="O33" s="302">
        <v>1</v>
      </c>
      <c r="P33" s="301">
        <v>1</v>
      </c>
      <c r="Q33" s="300">
        <f t="shared" si="5"/>
        <v>0.3</v>
      </c>
      <c r="R33" s="300">
        <f t="shared" si="6"/>
        <v>0.3</v>
      </c>
      <c r="S33" s="300">
        <f t="shared" si="7"/>
        <v>0.3</v>
      </c>
      <c r="T33" s="300">
        <f t="shared" si="8"/>
        <v>0.3</v>
      </c>
      <c r="U33" s="343">
        <f t="shared" si="9"/>
        <v>0.3</v>
      </c>
      <c r="V33" s="857">
        <f>+Q34+Q36</f>
        <v>0</v>
      </c>
      <c r="W33" s="857">
        <f t="shared" ref="W33:Y33" si="10">+R34+R36</f>
        <v>0</v>
      </c>
      <c r="X33" s="857">
        <f t="shared" si="10"/>
        <v>0</v>
      </c>
      <c r="Y33" s="857">
        <f t="shared" si="10"/>
        <v>0</v>
      </c>
      <c r="Z33" s="1287"/>
      <c r="AA33" s="955"/>
      <c r="AB33" s="1287"/>
    </row>
    <row r="34" spans="1:28" ht="27.6" customHeight="1" x14ac:dyDescent="0.2">
      <c r="A34" s="1326"/>
      <c r="B34" s="1328"/>
      <c r="C34" s="800"/>
      <c r="D34" s="1330"/>
      <c r="E34" s="1323"/>
      <c r="F34" s="887"/>
      <c r="G34" s="691"/>
      <c r="H34" s="691"/>
      <c r="I34" s="1304"/>
      <c r="J34" s="1319"/>
      <c r="K34" s="501">
        <v>0.3</v>
      </c>
      <c r="L34" s="298" t="s">
        <v>23</v>
      </c>
      <c r="M34" s="305">
        <v>0</v>
      </c>
      <c r="N34" s="305">
        <v>0</v>
      </c>
      <c r="O34" s="305">
        <v>0</v>
      </c>
      <c r="P34" s="304">
        <v>0</v>
      </c>
      <c r="Q34" s="296">
        <f t="shared" si="5"/>
        <v>0</v>
      </c>
      <c r="R34" s="296">
        <f t="shared" si="6"/>
        <v>0</v>
      </c>
      <c r="S34" s="296">
        <f t="shared" si="7"/>
        <v>0</v>
      </c>
      <c r="T34" s="296">
        <f t="shared" si="8"/>
        <v>0</v>
      </c>
      <c r="U34" s="346">
        <f t="shared" si="9"/>
        <v>0</v>
      </c>
      <c r="V34" s="857"/>
      <c r="W34" s="857"/>
      <c r="X34" s="857"/>
      <c r="Y34" s="857"/>
      <c r="Z34" s="1287"/>
      <c r="AA34" s="955"/>
      <c r="AB34" s="1287"/>
    </row>
    <row r="35" spans="1:28" ht="43.15" customHeight="1" x14ac:dyDescent="0.2">
      <c r="A35" s="1326"/>
      <c r="B35" s="1328"/>
      <c r="C35" s="800"/>
      <c r="D35" s="1330"/>
      <c r="E35" s="1323"/>
      <c r="F35" s="887"/>
      <c r="G35" s="691"/>
      <c r="H35" s="691"/>
      <c r="I35" s="1304"/>
      <c r="J35" s="704" t="s">
        <v>1002</v>
      </c>
      <c r="K35" s="500">
        <v>0.7</v>
      </c>
      <c r="L35" s="307" t="s">
        <v>22</v>
      </c>
      <c r="M35" s="306">
        <v>0</v>
      </c>
      <c r="N35" s="306">
        <v>0.2</v>
      </c>
      <c r="O35" s="302">
        <v>0.6</v>
      </c>
      <c r="P35" s="301">
        <v>1</v>
      </c>
      <c r="Q35" s="300">
        <f t="shared" si="5"/>
        <v>0</v>
      </c>
      <c r="R35" s="300">
        <f t="shared" si="6"/>
        <v>0.13999999999999999</v>
      </c>
      <c r="S35" s="300">
        <f t="shared" si="7"/>
        <v>0.42</v>
      </c>
      <c r="T35" s="300">
        <f t="shared" si="8"/>
        <v>0.7</v>
      </c>
      <c r="U35" s="343">
        <f t="shared" si="9"/>
        <v>0.7</v>
      </c>
      <c r="V35" s="857"/>
      <c r="W35" s="857"/>
      <c r="X35" s="857"/>
      <c r="Y35" s="857"/>
      <c r="Z35" s="1287"/>
      <c r="AA35" s="955"/>
      <c r="AB35" s="1287"/>
    </row>
    <row r="36" spans="1:28" ht="48.6" customHeight="1" x14ac:dyDescent="0.2">
      <c r="A36" s="1326"/>
      <c r="B36" s="1328"/>
      <c r="C36" s="800"/>
      <c r="D36" s="1330"/>
      <c r="E36" s="1324"/>
      <c r="F36" s="1314"/>
      <c r="G36" s="691"/>
      <c r="H36" s="691"/>
      <c r="I36" s="1304"/>
      <c r="J36" s="1319"/>
      <c r="K36" s="501">
        <v>0.7</v>
      </c>
      <c r="L36" s="298" t="s">
        <v>23</v>
      </c>
      <c r="M36" s="305">
        <v>0</v>
      </c>
      <c r="N36" s="305">
        <v>0</v>
      </c>
      <c r="O36" s="305">
        <v>0</v>
      </c>
      <c r="P36" s="304">
        <v>0</v>
      </c>
      <c r="Q36" s="296">
        <f t="shared" si="5"/>
        <v>0</v>
      </c>
      <c r="R36" s="296">
        <f t="shared" si="6"/>
        <v>0</v>
      </c>
      <c r="S36" s="296">
        <f t="shared" si="7"/>
        <v>0</v>
      </c>
      <c r="T36" s="296">
        <f t="shared" si="8"/>
        <v>0</v>
      </c>
      <c r="U36" s="346">
        <f t="shared" si="9"/>
        <v>0</v>
      </c>
      <c r="V36" s="857"/>
      <c r="W36" s="857"/>
      <c r="X36" s="857"/>
      <c r="Y36" s="857"/>
      <c r="Z36" s="1287"/>
      <c r="AA36" s="955"/>
      <c r="AB36" s="1287"/>
    </row>
    <row r="37" spans="1:28" ht="49.15" customHeight="1" x14ac:dyDescent="0.2">
      <c r="A37" s="1326"/>
      <c r="B37" s="1328"/>
      <c r="C37" s="800"/>
      <c r="D37" s="1330"/>
      <c r="E37" s="800" t="s">
        <v>1001</v>
      </c>
      <c r="F37" s="886">
        <v>118</v>
      </c>
      <c r="G37" s="691" t="s">
        <v>1000</v>
      </c>
      <c r="H37" s="691" t="s">
        <v>778</v>
      </c>
      <c r="I37" s="1304">
        <v>0</v>
      </c>
      <c r="J37" s="1311" t="s">
        <v>999</v>
      </c>
      <c r="K37" s="502">
        <v>0.3</v>
      </c>
      <c r="L37" s="307" t="s">
        <v>22</v>
      </c>
      <c r="M37" s="302">
        <v>1</v>
      </c>
      <c r="N37" s="302">
        <v>1</v>
      </c>
      <c r="O37" s="302">
        <v>1</v>
      </c>
      <c r="P37" s="301">
        <v>1</v>
      </c>
      <c r="Q37" s="350">
        <f t="shared" si="5"/>
        <v>0.3</v>
      </c>
      <c r="R37" s="350">
        <f t="shared" si="6"/>
        <v>0.3</v>
      </c>
      <c r="S37" s="300">
        <f t="shared" si="7"/>
        <v>0.3</v>
      </c>
      <c r="T37" s="300">
        <f t="shared" si="8"/>
        <v>0.3</v>
      </c>
      <c r="U37" s="343">
        <f t="shared" si="9"/>
        <v>0.3</v>
      </c>
      <c r="V37" s="857">
        <f>+Q38+Q40</f>
        <v>0</v>
      </c>
      <c r="W37" s="857">
        <f t="shared" ref="W37:Y37" si="11">+R38+R40</f>
        <v>0</v>
      </c>
      <c r="X37" s="857">
        <f t="shared" si="11"/>
        <v>0</v>
      </c>
      <c r="Y37" s="857">
        <f t="shared" si="11"/>
        <v>0</v>
      </c>
      <c r="Z37" s="1287"/>
      <c r="AA37" s="955"/>
      <c r="AB37" s="1287"/>
    </row>
    <row r="38" spans="1:28" ht="29.45" customHeight="1" x14ac:dyDescent="0.2">
      <c r="A38" s="1326"/>
      <c r="B38" s="1328"/>
      <c r="C38" s="800"/>
      <c r="D38" s="1330"/>
      <c r="E38" s="800"/>
      <c r="F38" s="887"/>
      <c r="G38" s="691"/>
      <c r="H38" s="691"/>
      <c r="I38" s="1304"/>
      <c r="J38" s="1325"/>
      <c r="K38" s="501">
        <v>0.3</v>
      </c>
      <c r="L38" s="298" t="s">
        <v>23</v>
      </c>
      <c r="M38" s="305">
        <v>0</v>
      </c>
      <c r="N38" s="305">
        <v>0</v>
      </c>
      <c r="O38" s="305">
        <v>0</v>
      </c>
      <c r="P38" s="304">
        <v>0</v>
      </c>
      <c r="Q38" s="296">
        <f t="shared" si="5"/>
        <v>0</v>
      </c>
      <c r="R38" s="296">
        <f t="shared" si="6"/>
        <v>0</v>
      </c>
      <c r="S38" s="296">
        <f t="shared" si="7"/>
        <v>0</v>
      </c>
      <c r="T38" s="296">
        <f t="shared" si="8"/>
        <v>0</v>
      </c>
      <c r="U38" s="346">
        <f t="shared" si="9"/>
        <v>0</v>
      </c>
      <c r="V38" s="857"/>
      <c r="W38" s="857"/>
      <c r="X38" s="857"/>
      <c r="Y38" s="857"/>
      <c r="Z38" s="1287"/>
      <c r="AA38" s="955"/>
      <c r="AB38" s="1287"/>
    </row>
    <row r="39" spans="1:28" ht="48.6" customHeight="1" x14ac:dyDescent="0.2">
      <c r="A39" s="1326"/>
      <c r="B39" s="1328"/>
      <c r="C39" s="800"/>
      <c r="D39" s="1330"/>
      <c r="E39" s="800"/>
      <c r="F39" s="887"/>
      <c r="G39" s="691"/>
      <c r="H39" s="691"/>
      <c r="I39" s="1304"/>
      <c r="J39" s="1311" t="s">
        <v>998</v>
      </c>
      <c r="K39" s="502">
        <v>0.7</v>
      </c>
      <c r="L39" s="307" t="s">
        <v>22</v>
      </c>
      <c r="M39" s="306">
        <v>0</v>
      </c>
      <c r="N39" s="306">
        <v>0.2</v>
      </c>
      <c r="O39" s="302">
        <v>0.6</v>
      </c>
      <c r="P39" s="301">
        <v>1</v>
      </c>
      <c r="Q39" s="350">
        <f t="shared" si="5"/>
        <v>0</v>
      </c>
      <c r="R39" s="300">
        <f t="shared" si="6"/>
        <v>0.13999999999999999</v>
      </c>
      <c r="S39" s="300">
        <f t="shared" si="7"/>
        <v>0.42</v>
      </c>
      <c r="T39" s="300">
        <f t="shared" si="8"/>
        <v>0.7</v>
      </c>
      <c r="U39" s="343">
        <f t="shared" si="9"/>
        <v>0.7</v>
      </c>
      <c r="V39" s="857"/>
      <c r="W39" s="857"/>
      <c r="X39" s="857"/>
      <c r="Y39" s="857"/>
      <c r="Z39" s="1287"/>
      <c r="AA39" s="955"/>
      <c r="AB39" s="1287"/>
    </row>
    <row r="40" spans="1:28" ht="33.6" customHeight="1" x14ac:dyDescent="0.2">
      <c r="A40" s="1326"/>
      <c r="B40" s="1328"/>
      <c r="C40" s="800"/>
      <c r="D40" s="1330"/>
      <c r="E40" s="800"/>
      <c r="F40" s="887"/>
      <c r="G40" s="691"/>
      <c r="H40" s="691"/>
      <c r="I40" s="1304"/>
      <c r="J40" s="1312"/>
      <c r="K40" s="501">
        <v>0.7</v>
      </c>
      <c r="L40" s="298" t="s">
        <v>23</v>
      </c>
      <c r="M40" s="305">
        <v>0</v>
      </c>
      <c r="N40" s="305">
        <v>0</v>
      </c>
      <c r="O40" s="305">
        <v>0</v>
      </c>
      <c r="P40" s="304">
        <v>0</v>
      </c>
      <c r="Q40" s="296">
        <f t="shared" si="5"/>
        <v>0</v>
      </c>
      <c r="R40" s="296">
        <f t="shared" si="6"/>
        <v>0</v>
      </c>
      <c r="S40" s="296">
        <f t="shared" si="7"/>
        <v>0</v>
      </c>
      <c r="T40" s="296">
        <f t="shared" si="8"/>
        <v>0</v>
      </c>
      <c r="U40" s="346">
        <f t="shared" si="9"/>
        <v>0</v>
      </c>
      <c r="V40" s="857"/>
      <c r="W40" s="857"/>
      <c r="X40" s="857"/>
      <c r="Y40" s="857"/>
      <c r="Z40" s="1287"/>
      <c r="AA40" s="955"/>
      <c r="AB40" s="1287"/>
    </row>
    <row r="41" spans="1:28" ht="32.450000000000003" customHeight="1" x14ac:dyDescent="0.2">
      <c r="A41" s="1326" t="s">
        <v>349</v>
      </c>
      <c r="B41" s="1328"/>
      <c r="C41" s="1308" t="s">
        <v>350</v>
      </c>
      <c r="D41" s="1313" t="s">
        <v>351</v>
      </c>
      <c r="E41" s="800" t="s">
        <v>997</v>
      </c>
      <c r="F41" s="886">
        <v>119</v>
      </c>
      <c r="G41" s="800" t="s">
        <v>865</v>
      </c>
      <c r="H41" s="721" t="s">
        <v>348</v>
      </c>
      <c r="I41" s="1304">
        <v>0</v>
      </c>
      <c r="J41" s="732" t="s">
        <v>743</v>
      </c>
      <c r="K41" s="500">
        <v>0.1</v>
      </c>
      <c r="L41" s="307" t="s">
        <v>22</v>
      </c>
      <c r="M41" s="349">
        <v>0.5</v>
      </c>
      <c r="N41" s="349">
        <v>1</v>
      </c>
      <c r="O41" s="348">
        <v>1</v>
      </c>
      <c r="P41" s="347">
        <v>1</v>
      </c>
      <c r="Q41" s="300">
        <f t="shared" si="5"/>
        <v>0.05</v>
      </c>
      <c r="R41" s="300">
        <f t="shared" si="6"/>
        <v>0.1</v>
      </c>
      <c r="S41" s="300">
        <f t="shared" si="7"/>
        <v>0.1</v>
      </c>
      <c r="T41" s="300">
        <f t="shared" si="8"/>
        <v>0.1</v>
      </c>
      <c r="U41" s="343">
        <f t="shared" si="9"/>
        <v>0.1</v>
      </c>
      <c r="V41" s="857">
        <f>+Q42+Q44+Q48</f>
        <v>0</v>
      </c>
      <c r="W41" s="857">
        <f>+R42+R44+R48</f>
        <v>0</v>
      </c>
      <c r="X41" s="857">
        <f>+S42+S44+S48</f>
        <v>0</v>
      </c>
      <c r="Y41" s="857">
        <f>+T42+T44+T48</f>
        <v>0</v>
      </c>
      <c r="Z41" s="1287"/>
      <c r="AA41" s="954" t="s">
        <v>352</v>
      </c>
      <c r="AB41" s="1287"/>
    </row>
    <row r="42" spans="1:28" ht="40.9" customHeight="1" x14ac:dyDescent="0.2">
      <c r="A42" s="1326"/>
      <c r="B42" s="1328"/>
      <c r="C42" s="1308"/>
      <c r="D42" s="1313"/>
      <c r="E42" s="800"/>
      <c r="F42" s="887"/>
      <c r="G42" s="800"/>
      <c r="H42" s="692"/>
      <c r="I42" s="1304"/>
      <c r="J42" s="732"/>
      <c r="K42" s="501">
        <v>0.1</v>
      </c>
      <c r="L42" s="298" t="s">
        <v>23</v>
      </c>
      <c r="M42" s="305">
        <v>0</v>
      </c>
      <c r="N42" s="305">
        <v>0</v>
      </c>
      <c r="O42" s="305">
        <v>0</v>
      </c>
      <c r="P42" s="304">
        <v>0</v>
      </c>
      <c r="Q42" s="296">
        <f t="shared" si="5"/>
        <v>0</v>
      </c>
      <c r="R42" s="296">
        <f t="shared" si="6"/>
        <v>0</v>
      </c>
      <c r="S42" s="296">
        <f t="shared" si="7"/>
        <v>0</v>
      </c>
      <c r="T42" s="296">
        <f t="shared" si="8"/>
        <v>0</v>
      </c>
      <c r="U42" s="346">
        <f t="shared" si="9"/>
        <v>0</v>
      </c>
      <c r="V42" s="857"/>
      <c r="W42" s="857"/>
      <c r="X42" s="857"/>
      <c r="Y42" s="857"/>
      <c r="Z42" s="1287"/>
      <c r="AA42" s="955"/>
      <c r="AB42" s="1287"/>
    </row>
    <row r="43" spans="1:28" ht="50.45" customHeight="1" x14ac:dyDescent="0.2">
      <c r="A43" s="1326"/>
      <c r="B43" s="1328"/>
      <c r="C43" s="1308"/>
      <c r="D43" s="1313"/>
      <c r="E43" s="800"/>
      <c r="F43" s="887"/>
      <c r="G43" s="800"/>
      <c r="H43" s="692"/>
      <c r="I43" s="1304"/>
      <c r="J43" s="1345" t="s">
        <v>1127</v>
      </c>
      <c r="K43" s="500">
        <v>0.4</v>
      </c>
      <c r="L43" s="307" t="s">
        <v>22</v>
      </c>
      <c r="M43" s="349">
        <v>0.05</v>
      </c>
      <c r="N43" s="349">
        <v>0.25</v>
      </c>
      <c r="O43" s="348">
        <v>0.7</v>
      </c>
      <c r="P43" s="347">
        <v>1</v>
      </c>
      <c r="Q43" s="300">
        <f t="shared" si="5"/>
        <v>2.0000000000000004E-2</v>
      </c>
      <c r="R43" s="300">
        <f t="shared" si="6"/>
        <v>0.1</v>
      </c>
      <c r="S43" s="300">
        <f t="shared" si="7"/>
        <v>0.27999999999999997</v>
      </c>
      <c r="T43" s="300">
        <f t="shared" si="8"/>
        <v>0.4</v>
      </c>
      <c r="U43" s="343">
        <f t="shared" si="9"/>
        <v>0.4</v>
      </c>
      <c r="V43" s="857"/>
      <c r="W43" s="857"/>
      <c r="X43" s="857"/>
      <c r="Y43" s="857"/>
      <c r="Z43" s="1287"/>
      <c r="AA43" s="955"/>
      <c r="AB43" s="1287"/>
    </row>
    <row r="44" spans="1:28" ht="49.15" customHeight="1" x14ac:dyDescent="0.2">
      <c r="A44" s="1326"/>
      <c r="B44" s="1328"/>
      <c r="C44" s="1308"/>
      <c r="D44" s="1313"/>
      <c r="E44" s="800"/>
      <c r="F44" s="887"/>
      <c r="G44" s="800"/>
      <c r="H44" s="692"/>
      <c r="I44" s="1304"/>
      <c r="J44" s="1345"/>
      <c r="K44" s="501">
        <v>0.4</v>
      </c>
      <c r="L44" s="298" t="s">
        <v>23</v>
      </c>
      <c r="M44" s="305">
        <v>0</v>
      </c>
      <c r="N44" s="305">
        <v>0</v>
      </c>
      <c r="O44" s="305">
        <v>0</v>
      </c>
      <c r="P44" s="304">
        <v>0</v>
      </c>
      <c r="Q44" s="296">
        <f t="shared" si="5"/>
        <v>0</v>
      </c>
      <c r="R44" s="296">
        <f t="shared" si="6"/>
        <v>0</v>
      </c>
      <c r="S44" s="296">
        <f t="shared" si="7"/>
        <v>0</v>
      </c>
      <c r="T44" s="296">
        <f t="shared" si="8"/>
        <v>0</v>
      </c>
      <c r="U44" s="346">
        <f t="shared" si="9"/>
        <v>0</v>
      </c>
      <c r="V44" s="857"/>
      <c r="W44" s="857"/>
      <c r="X44" s="857"/>
      <c r="Y44" s="857"/>
      <c r="Z44" s="1287"/>
      <c r="AA44" s="955"/>
      <c r="AB44" s="1287"/>
    </row>
    <row r="45" spans="1:28" ht="45" customHeight="1" x14ac:dyDescent="0.2">
      <c r="A45" s="1326"/>
      <c r="B45" s="1328"/>
      <c r="C45" s="1308"/>
      <c r="D45" s="1313"/>
      <c r="E45" s="800"/>
      <c r="F45" s="887"/>
      <c r="G45" s="800"/>
      <c r="H45" s="692"/>
      <c r="I45" s="1304"/>
      <c r="J45" s="732" t="s">
        <v>744</v>
      </c>
      <c r="K45" s="500">
        <v>0.3</v>
      </c>
      <c r="L45" s="307" t="s">
        <v>22</v>
      </c>
      <c r="M45" s="349">
        <v>0.05</v>
      </c>
      <c r="N45" s="349">
        <v>0.25</v>
      </c>
      <c r="O45" s="348">
        <v>0.7</v>
      </c>
      <c r="P45" s="347">
        <v>1</v>
      </c>
      <c r="Q45" s="300">
        <f t="shared" si="5"/>
        <v>1.4999999999999999E-2</v>
      </c>
      <c r="R45" s="300">
        <f t="shared" si="6"/>
        <v>7.4999999999999997E-2</v>
      </c>
      <c r="S45" s="300">
        <f t="shared" si="7"/>
        <v>0.21</v>
      </c>
      <c r="T45" s="300">
        <f t="shared" si="8"/>
        <v>0.3</v>
      </c>
      <c r="U45" s="343">
        <f t="shared" si="9"/>
        <v>0.3</v>
      </c>
      <c r="V45" s="857"/>
      <c r="W45" s="857"/>
      <c r="X45" s="857"/>
      <c r="Y45" s="857"/>
      <c r="Z45" s="1287"/>
      <c r="AA45" s="955"/>
      <c r="AB45" s="1287"/>
    </row>
    <row r="46" spans="1:28" ht="69.75" customHeight="1" x14ac:dyDescent="0.2">
      <c r="A46" s="1326"/>
      <c r="B46" s="1328"/>
      <c r="C46" s="1308"/>
      <c r="D46" s="1313"/>
      <c r="E46" s="800"/>
      <c r="F46" s="887"/>
      <c r="G46" s="800"/>
      <c r="H46" s="692"/>
      <c r="I46" s="1304"/>
      <c r="J46" s="732"/>
      <c r="K46" s="501">
        <v>0.3</v>
      </c>
      <c r="L46" s="298" t="s">
        <v>23</v>
      </c>
      <c r="M46" s="305">
        <v>0</v>
      </c>
      <c r="N46" s="305">
        <v>0</v>
      </c>
      <c r="O46" s="305">
        <v>0</v>
      </c>
      <c r="P46" s="304">
        <v>0</v>
      </c>
      <c r="Q46" s="296">
        <f t="shared" si="5"/>
        <v>0</v>
      </c>
      <c r="R46" s="296">
        <f t="shared" si="6"/>
        <v>0</v>
      </c>
      <c r="S46" s="296">
        <f t="shared" si="7"/>
        <v>0</v>
      </c>
      <c r="T46" s="296">
        <f t="shared" si="8"/>
        <v>0</v>
      </c>
      <c r="U46" s="346">
        <f t="shared" si="9"/>
        <v>0</v>
      </c>
      <c r="V46" s="857"/>
      <c r="W46" s="857"/>
      <c r="X46" s="857"/>
      <c r="Y46" s="857"/>
      <c r="Z46" s="1287"/>
      <c r="AA46" s="955"/>
      <c r="AB46" s="1287"/>
    </row>
    <row r="47" spans="1:28" ht="27.6" customHeight="1" x14ac:dyDescent="0.2">
      <c r="A47" s="1326"/>
      <c r="B47" s="1328"/>
      <c r="C47" s="1308"/>
      <c r="D47" s="1313"/>
      <c r="E47" s="800"/>
      <c r="F47" s="887"/>
      <c r="G47" s="800"/>
      <c r="H47" s="692"/>
      <c r="I47" s="1304"/>
      <c r="J47" s="732" t="s">
        <v>745</v>
      </c>
      <c r="K47" s="500">
        <v>0.2</v>
      </c>
      <c r="L47" s="307" t="s">
        <v>22</v>
      </c>
      <c r="M47" s="349">
        <v>0</v>
      </c>
      <c r="N47" s="349">
        <v>0</v>
      </c>
      <c r="O47" s="348">
        <v>0.5</v>
      </c>
      <c r="P47" s="347">
        <v>1</v>
      </c>
      <c r="Q47" s="300">
        <f t="shared" si="5"/>
        <v>0</v>
      </c>
      <c r="R47" s="300">
        <f t="shared" si="6"/>
        <v>0</v>
      </c>
      <c r="S47" s="300">
        <f t="shared" si="7"/>
        <v>0.1</v>
      </c>
      <c r="T47" s="300">
        <f t="shared" si="8"/>
        <v>0.2</v>
      </c>
      <c r="U47" s="343">
        <f t="shared" si="9"/>
        <v>0.2</v>
      </c>
      <c r="V47" s="857"/>
      <c r="W47" s="857"/>
      <c r="X47" s="857"/>
      <c r="Y47" s="857"/>
      <c r="Z47" s="1287"/>
      <c r="AA47" s="955"/>
      <c r="AB47" s="1287"/>
    </row>
    <row r="48" spans="1:28" ht="49.9" customHeight="1" x14ac:dyDescent="0.2">
      <c r="A48" s="1326"/>
      <c r="B48" s="1328"/>
      <c r="C48" s="1308"/>
      <c r="D48" s="1313"/>
      <c r="E48" s="800"/>
      <c r="F48" s="887"/>
      <c r="G48" s="800"/>
      <c r="H48" s="690"/>
      <c r="I48" s="1304"/>
      <c r="J48" s="732"/>
      <c r="K48" s="501">
        <v>0.2</v>
      </c>
      <c r="L48" s="298" t="s">
        <v>23</v>
      </c>
      <c r="M48" s="305">
        <v>0</v>
      </c>
      <c r="N48" s="305">
        <v>0</v>
      </c>
      <c r="O48" s="305">
        <v>0</v>
      </c>
      <c r="P48" s="304">
        <v>0</v>
      </c>
      <c r="Q48" s="296">
        <f t="shared" si="5"/>
        <v>0</v>
      </c>
      <c r="R48" s="296">
        <f t="shared" si="6"/>
        <v>0</v>
      </c>
      <c r="S48" s="296">
        <f t="shared" si="7"/>
        <v>0</v>
      </c>
      <c r="T48" s="296">
        <f t="shared" si="8"/>
        <v>0</v>
      </c>
      <c r="U48" s="346">
        <f t="shared" si="9"/>
        <v>0</v>
      </c>
      <c r="V48" s="857"/>
      <c r="W48" s="857"/>
      <c r="X48" s="857"/>
      <c r="Y48" s="857"/>
      <c r="Z48" s="1287"/>
      <c r="AA48" s="955"/>
      <c r="AB48" s="1287"/>
    </row>
    <row r="49" spans="1:69" s="13" customFormat="1" ht="30" customHeight="1" x14ac:dyDescent="0.2">
      <c r="A49" s="1326" t="s">
        <v>353</v>
      </c>
      <c r="B49" s="1328"/>
      <c r="C49" s="1308" t="s">
        <v>354</v>
      </c>
      <c r="D49" s="1313" t="s">
        <v>355</v>
      </c>
      <c r="E49" s="800" t="s">
        <v>1109</v>
      </c>
      <c r="F49" s="886">
        <v>120</v>
      </c>
      <c r="G49" s="783" t="s">
        <v>746</v>
      </c>
      <c r="H49" s="783" t="s">
        <v>348</v>
      </c>
      <c r="I49" s="1304">
        <v>0</v>
      </c>
      <c r="J49" s="732" t="s">
        <v>747</v>
      </c>
      <c r="K49" s="500">
        <v>0.3</v>
      </c>
      <c r="L49" s="307" t="s">
        <v>22</v>
      </c>
      <c r="M49" s="306">
        <v>0.75</v>
      </c>
      <c r="N49" s="306">
        <v>1</v>
      </c>
      <c r="O49" s="302">
        <v>1</v>
      </c>
      <c r="P49" s="301">
        <v>1</v>
      </c>
      <c r="Q49" s="300">
        <f t="shared" si="5"/>
        <v>0.22499999999999998</v>
      </c>
      <c r="R49" s="300">
        <f t="shared" si="6"/>
        <v>0.3</v>
      </c>
      <c r="S49" s="300">
        <f t="shared" si="7"/>
        <v>0.3</v>
      </c>
      <c r="T49" s="300">
        <f t="shared" si="8"/>
        <v>0.3</v>
      </c>
      <c r="U49" s="343">
        <f t="shared" si="9"/>
        <v>0.3</v>
      </c>
      <c r="V49" s="857">
        <f>+Q50+Q56</f>
        <v>0</v>
      </c>
      <c r="W49" s="857">
        <f>+R50+R56</f>
        <v>0</v>
      </c>
      <c r="X49" s="857">
        <f>+S50+S56</f>
        <v>0</v>
      </c>
      <c r="Y49" s="857">
        <f>+T50+T56</f>
        <v>0</v>
      </c>
      <c r="Z49" s="1287"/>
      <c r="AA49" s="954" t="s">
        <v>356</v>
      </c>
      <c r="AB49" s="128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 customHeight="1" x14ac:dyDescent="0.2">
      <c r="A50" s="1326"/>
      <c r="B50" s="1328"/>
      <c r="C50" s="1308"/>
      <c r="D50" s="1313"/>
      <c r="E50" s="800"/>
      <c r="F50" s="887"/>
      <c r="G50" s="783"/>
      <c r="H50" s="783"/>
      <c r="I50" s="1304"/>
      <c r="J50" s="732"/>
      <c r="K50" s="501">
        <v>0.3</v>
      </c>
      <c r="L50" s="298" t="s">
        <v>23</v>
      </c>
      <c r="M50" s="305">
        <v>0</v>
      </c>
      <c r="N50" s="305">
        <v>0</v>
      </c>
      <c r="O50" s="305">
        <v>0</v>
      </c>
      <c r="P50" s="304">
        <v>0</v>
      </c>
      <c r="Q50" s="296">
        <f t="shared" ref="Q50:Q77" si="12">+SUM(M50:M50)*K50</f>
        <v>0</v>
      </c>
      <c r="R50" s="296">
        <f t="shared" ref="R50:R77" si="13">+SUM(N50:N50)*K50</f>
        <v>0</v>
      </c>
      <c r="S50" s="296">
        <f t="shared" ref="S50:S77" si="14">+SUM(O50:O50)*K50</f>
        <v>0</v>
      </c>
      <c r="T50" s="296">
        <f t="shared" ref="T50:T77" si="15">+SUM(P50:P50)*K50</f>
        <v>0</v>
      </c>
      <c r="U50" s="346">
        <f t="shared" ref="U50:U77" si="16">+MAX(Q50:T50)</f>
        <v>0</v>
      </c>
      <c r="V50" s="857"/>
      <c r="W50" s="857"/>
      <c r="X50" s="857"/>
      <c r="Y50" s="857"/>
      <c r="Z50" s="1287"/>
      <c r="AA50" s="955"/>
      <c r="AB50" s="128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31.9" customHeight="1" x14ac:dyDescent="0.2">
      <c r="A51" s="1326"/>
      <c r="B51" s="1328"/>
      <c r="C51" s="1308"/>
      <c r="D51" s="1313"/>
      <c r="E51" s="800"/>
      <c r="F51" s="887"/>
      <c r="G51" s="783"/>
      <c r="H51" s="783"/>
      <c r="I51" s="1304"/>
      <c r="J51" s="732" t="s">
        <v>748</v>
      </c>
      <c r="K51" s="503">
        <v>0.2</v>
      </c>
      <c r="L51" s="307" t="s">
        <v>22</v>
      </c>
      <c r="M51" s="306">
        <v>0.75</v>
      </c>
      <c r="N51" s="306">
        <v>1</v>
      </c>
      <c r="O51" s="302">
        <v>1</v>
      </c>
      <c r="P51" s="301">
        <v>1</v>
      </c>
      <c r="Q51" s="300">
        <f t="shared" si="12"/>
        <v>0.15000000000000002</v>
      </c>
      <c r="R51" s="300">
        <f t="shared" si="13"/>
        <v>0.2</v>
      </c>
      <c r="S51" s="300">
        <f t="shared" si="14"/>
        <v>0.2</v>
      </c>
      <c r="T51" s="300">
        <f t="shared" si="15"/>
        <v>0.2</v>
      </c>
      <c r="U51" s="343">
        <f t="shared" si="16"/>
        <v>0.2</v>
      </c>
      <c r="V51" s="857"/>
      <c r="W51" s="857"/>
      <c r="X51" s="857"/>
      <c r="Y51" s="857"/>
      <c r="Z51" s="1287"/>
      <c r="AA51" s="955"/>
      <c r="AB51" s="128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31.9" customHeight="1" x14ac:dyDescent="0.2">
      <c r="A52" s="1326"/>
      <c r="B52" s="1328"/>
      <c r="C52" s="1308"/>
      <c r="D52" s="1313"/>
      <c r="E52" s="800"/>
      <c r="F52" s="887"/>
      <c r="G52" s="783"/>
      <c r="H52" s="783"/>
      <c r="I52" s="1304"/>
      <c r="J52" s="732"/>
      <c r="K52" s="501">
        <v>0.2</v>
      </c>
      <c r="L52" s="298" t="s">
        <v>23</v>
      </c>
      <c r="M52" s="297">
        <v>0</v>
      </c>
      <c r="N52" s="297">
        <v>0</v>
      </c>
      <c r="O52" s="297">
        <v>0</v>
      </c>
      <c r="P52" s="297">
        <v>0</v>
      </c>
      <c r="Q52" s="296">
        <f t="shared" si="12"/>
        <v>0</v>
      </c>
      <c r="R52" s="296">
        <f t="shared" si="13"/>
        <v>0</v>
      </c>
      <c r="S52" s="296">
        <f t="shared" si="14"/>
        <v>0</v>
      </c>
      <c r="T52" s="296">
        <f t="shared" si="15"/>
        <v>0</v>
      </c>
      <c r="U52" s="295">
        <f t="shared" si="16"/>
        <v>0</v>
      </c>
      <c r="V52" s="857"/>
      <c r="W52" s="857"/>
      <c r="X52" s="857"/>
      <c r="Y52" s="857"/>
      <c r="Z52" s="1287"/>
      <c r="AA52" s="955"/>
      <c r="AB52" s="128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53.45" customHeight="1" x14ac:dyDescent="0.2">
      <c r="A53" s="1326"/>
      <c r="B53" s="1328"/>
      <c r="C53" s="1308"/>
      <c r="D53" s="1313"/>
      <c r="E53" s="800"/>
      <c r="F53" s="887"/>
      <c r="G53" s="783"/>
      <c r="H53" s="783"/>
      <c r="I53" s="1304"/>
      <c r="J53" s="732" t="s">
        <v>749</v>
      </c>
      <c r="K53" s="500">
        <v>0.3</v>
      </c>
      <c r="L53" s="307" t="s">
        <v>22</v>
      </c>
      <c r="M53" s="306">
        <v>0</v>
      </c>
      <c r="N53" s="306">
        <v>0.4</v>
      </c>
      <c r="O53" s="302">
        <v>0.6</v>
      </c>
      <c r="P53" s="301">
        <v>1</v>
      </c>
      <c r="Q53" s="300">
        <f t="shared" si="12"/>
        <v>0</v>
      </c>
      <c r="R53" s="300">
        <f t="shared" si="13"/>
        <v>0.12</v>
      </c>
      <c r="S53" s="300">
        <f t="shared" si="14"/>
        <v>0.18</v>
      </c>
      <c r="T53" s="300">
        <f t="shared" si="15"/>
        <v>0.3</v>
      </c>
      <c r="U53" s="343">
        <f t="shared" si="16"/>
        <v>0.3</v>
      </c>
      <c r="V53" s="857"/>
      <c r="W53" s="857"/>
      <c r="X53" s="857"/>
      <c r="Y53" s="857"/>
      <c r="Z53" s="1287"/>
      <c r="AA53" s="955"/>
      <c r="AB53" s="128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55.9" customHeight="1" x14ac:dyDescent="0.2">
      <c r="A54" s="1326"/>
      <c r="B54" s="1328"/>
      <c r="C54" s="1308"/>
      <c r="D54" s="1313"/>
      <c r="E54" s="800"/>
      <c r="F54" s="887"/>
      <c r="G54" s="783"/>
      <c r="H54" s="783"/>
      <c r="I54" s="1304"/>
      <c r="J54" s="732"/>
      <c r="K54" s="501">
        <v>0.3</v>
      </c>
      <c r="L54" s="298" t="s">
        <v>23</v>
      </c>
      <c r="M54" s="297">
        <v>0</v>
      </c>
      <c r="N54" s="297">
        <v>0</v>
      </c>
      <c r="O54" s="297">
        <v>0</v>
      </c>
      <c r="P54" s="297">
        <v>0</v>
      </c>
      <c r="Q54" s="296">
        <f t="shared" si="12"/>
        <v>0</v>
      </c>
      <c r="R54" s="296">
        <f t="shared" si="13"/>
        <v>0</v>
      </c>
      <c r="S54" s="296">
        <f t="shared" si="14"/>
        <v>0</v>
      </c>
      <c r="T54" s="296">
        <f t="shared" si="15"/>
        <v>0</v>
      </c>
      <c r="U54" s="295">
        <f t="shared" si="16"/>
        <v>0</v>
      </c>
      <c r="V54" s="857"/>
      <c r="W54" s="857"/>
      <c r="X54" s="857"/>
      <c r="Y54" s="857"/>
      <c r="Z54" s="1287"/>
      <c r="AA54" s="955"/>
      <c r="AB54" s="128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4.9" customHeight="1" x14ac:dyDescent="0.2">
      <c r="A55" s="1326"/>
      <c r="B55" s="1328"/>
      <c r="C55" s="1308"/>
      <c r="D55" s="1313"/>
      <c r="E55" s="800"/>
      <c r="F55" s="887"/>
      <c r="G55" s="783"/>
      <c r="H55" s="783"/>
      <c r="I55" s="1304"/>
      <c r="J55" s="732" t="s">
        <v>866</v>
      </c>
      <c r="K55" s="503">
        <v>0.2</v>
      </c>
      <c r="L55" s="307" t="s">
        <v>22</v>
      </c>
      <c r="M55" s="306">
        <v>0.25</v>
      </c>
      <c r="N55" s="306">
        <v>0.5</v>
      </c>
      <c r="O55" s="302">
        <v>0.75</v>
      </c>
      <c r="P55" s="301">
        <v>1</v>
      </c>
      <c r="Q55" s="300">
        <f t="shared" si="12"/>
        <v>0.05</v>
      </c>
      <c r="R55" s="300">
        <f t="shared" si="13"/>
        <v>0.1</v>
      </c>
      <c r="S55" s="300">
        <f t="shared" si="14"/>
        <v>0.15000000000000002</v>
      </c>
      <c r="T55" s="300">
        <f t="shared" si="15"/>
        <v>0.2</v>
      </c>
      <c r="U55" s="343">
        <f t="shared" si="16"/>
        <v>0.2</v>
      </c>
      <c r="V55" s="857"/>
      <c r="W55" s="857"/>
      <c r="X55" s="857"/>
      <c r="Y55" s="857"/>
      <c r="Z55" s="1287"/>
      <c r="AA55" s="955"/>
      <c r="AB55" s="128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42" customHeight="1" x14ac:dyDescent="0.2">
      <c r="A56" s="1326"/>
      <c r="B56" s="1328"/>
      <c r="C56" s="1308"/>
      <c r="D56" s="1313"/>
      <c r="E56" s="800"/>
      <c r="F56" s="1314"/>
      <c r="G56" s="783"/>
      <c r="H56" s="783"/>
      <c r="I56" s="1304"/>
      <c r="J56" s="732"/>
      <c r="K56" s="501">
        <v>0.2</v>
      </c>
      <c r="L56" s="298" t="s">
        <v>23</v>
      </c>
      <c r="M56" s="305">
        <v>0</v>
      </c>
      <c r="N56" s="305">
        <v>0</v>
      </c>
      <c r="O56" s="305">
        <v>0</v>
      </c>
      <c r="P56" s="304">
        <v>0</v>
      </c>
      <c r="Q56" s="296">
        <f t="shared" si="12"/>
        <v>0</v>
      </c>
      <c r="R56" s="296">
        <f t="shared" si="13"/>
        <v>0</v>
      </c>
      <c r="S56" s="296">
        <f t="shared" si="14"/>
        <v>0</v>
      </c>
      <c r="T56" s="296">
        <f t="shared" si="15"/>
        <v>0</v>
      </c>
      <c r="U56" s="346">
        <f t="shared" si="16"/>
        <v>0</v>
      </c>
      <c r="V56" s="857"/>
      <c r="W56" s="857"/>
      <c r="X56" s="857"/>
      <c r="Y56" s="857"/>
      <c r="Z56" s="1287"/>
      <c r="AA56" s="955"/>
      <c r="AB56" s="128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21" customHeight="1" x14ac:dyDescent="0.2">
      <c r="A57" s="1326"/>
      <c r="B57" s="1328"/>
      <c r="C57" s="1308"/>
      <c r="D57" s="1313" t="s">
        <v>357</v>
      </c>
      <c r="E57" s="796" t="s">
        <v>779</v>
      </c>
      <c r="F57" s="886">
        <v>121</v>
      </c>
      <c r="G57" s="780" t="s">
        <v>780</v>
      </c>
      <c r="H57" s="780" t="s">
        <v>750</v>
      </c>
      <c r="I57" s="1301">
        <v>0</v>
      </c>
      <c r="J57" s="732" t="s">
        <v>1106</v>
      </c>
      <c r="K57" s="503">
        <v>0.3</v>
      </c>
      <c r="L57" s="307" t="s">
        <v>22</v>
      </c>
      <c r="M57" s="306">
        <v>1</v>
      </c>
      <c r="N57" s="306">
        <v>1</v>
      </c>
      <c r="O57" s="302">
        <v>1</v>
      </c>
      <c r="P57" s="301">
        <v>1</v>
      </c>
      <c r="Q57" s="300">
        <f t="shared" si="12"/>
        <v>0.3</v>
      </c>
      <c r="R57" s="339">
        <f t="shared" si="13"/>
        <v>0.3</v>
      </c>
      <c r="S57" s="339">
        <f t="shared" si="14"/>
        <v>0.3</v>
      </c>
      <c r="T57" s="339">
        <f t="shared" si="15"/>
        <v>0.3</v>
      </c>
      <c r="U57" s="343">
        <f t="shared" si="16"/>
        <v>0.3</v>
      </c>
      <c r="V57" s="576">
        <f>+Q58+Q62+Q64</f>
        <v>0</v>
      </c>
      <c r="W57" s="576">
        <f>+R58+R62+R64</f>
        <v>0</v>
      </c>
      <c r="X57" s="576">
        <f>+S58+S62+S64</f>
        <v>0</v>
      </c>
      <c r="Y57" s="576">
        <f>+T58+T62+T64</f>
        <v>0</v>
      </c>
      <c r="Z57" s="1287"/>
      <c r="AA57" s="955"/>
      <c r="AB57" s="128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40.15" customHeight="1" x14ac:dyDescent="0.2">
      <c r="A58" s="1326"/>
      <c r="B58" s="1328"/>
      <c r="C58" s="1308"/>
      <c r="D58" s="1313"/>
      <c r="E58" s="797"/>
      <c r="F58" s="887"/>
      <c r="G58" s="781"/>
      <c r="H58" s="781"/>
      <c r="I58" s="1302"/>
      <c r="J58" s="732"/>
      <c r="K58" s="501">
        <v>0.3</v>
      </c>
      <c r="L58" s="298" t="s">
        <v>23</v>
      </c>
      <c r="M58" s="297">
        <v>0</v>
      </c>
      <c r="N58" s="297">
        <v>0</v>
      </c>
      <c r="O58" s="297">
        <v>0</v>
      </c>
      <c r="P58" s="297">
        <v>0</v>
      </c>
      <c r="Q58" s="296">
        <f t="shared" si="12"/>
        <v>0</v>
      </c>
      <c r="R58" s="296">
        <f t="shared" si="13"/>
        <v>0</v>
      </c>
      <c r="S58" s="296">
        <f t="shared" si="14"/>
        <v>0</v>
      </c>
      <c r="T58" s="296">
        <f t="shared" si="15"/>
        <v>0</v>
      </c>
      <c r="U58" s="295">
        <f t="shared" si="16"/>
        <v>0</v>
      </c>
      <c r="V58" s="577"/>
      <c r="W58" s="577"/>
      <c r="X58" s="577"/>
      <c r="Y58" s="577"/>
      <c r="Z58" s="1287"/>
      <c r="AA58" s="955"/>
      <c r="AB58" s="128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50000000000003" customHeight="1" x14ac:dyDescent="0.2">
      <c r="A59" s="1326"/>
      <c r="B59" s="1328"/>
      <c r="C59" s="1308"/>
      <c r="D59" s="1313"/>
      <c r="E59" s="797"/>
      <c r="F59" s="887"/>
      <c r="G59" s="781"/>
      <c r="H59" s="781"/>
      <c r="I59" s="1302"/>
      <c r="J59" s="732" t="s">
        <v>751</v>
      </c>
      <c r="K59" s="503">
        <v>0.2</v>
      </c>
      <c r="L59" s="307" t="s">
        <v>22</v>
      </c>
      <c r="M59" s="306">
        <v>0.25</v>
      </c>
      <c r="N59" s="306">
        <v>0.5</v>
      </c>
      <c r="O59" s="302">
        <v>0.75</v>
      </c>
      <c r="P59" s="301">
        <v>1</v>
      </c>
      <c r="Q59" s="300">
        <f t="shared" si="12"/>
        <v>0.05</v>
      </c>
      <c r="R59" s="300">
        <f t="shared" si="13"/>
        <v>0.1</v>
      </c>
      <c r="S59" s="300">
        <f t="shared" si="14"/>
        <v>0.15000000000000002</v>
      </c>
      <c r="T59" s="300">
        <f t="shared" si="15"/>
        <v>0.2</v>
      </c>
      <c r="U59" s="343">
        <f t="shared" si="16"/>
        <v>0.2</v>
      </c>
      <c r="V59" s="577"/>
      <c r="W59" s="577"/>
      <c r="X59" s="577"/>
      <c r="Y59" s="577"/>
      <c r="Z59" s="1287"/>
      <c r="AA59" s="955"/>
      <c r="AB59" s="128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5.450000000000003" customHeight="1" x14ac:dyDescent="0.2">
      <c r="A60" s="1326"/>
      <c r="B60" s="1328"/>
      <c r="C60" s="1308"/>
      <c r="D60" s="1313"/>
      <c r="E60" s="797"/>
      <c r="F60" s="887"/>
      <c r="G60" s="781"/>
      <c r="H60" s="781"/>
      <c r="I60" s="1302"/>
      <c r="J60" s="732"/>
      <c r="K60" s="501">
        <v>0.2</v>
      </c>
      <c r="L60" s="298" t="s">
        <v>23</v>
      </c>
      <c r="M60" s="297">
        <v>0</v>
      </c>
      <c r="N60" s="297">
        <v>0</v>
      </c>
      <c r="O60" s="297">
        <v>0</v>
      </c>
      <c r="P60" s="297">
        <v>0</v>
      </c>
      <c r="Q60" s="296">
        <f t="shared" si="12"/>
        <v>0</v>
      </c>
      <c r="R60" s="296">
        <f t="shared" si="13"/>
        <v>0</v>
      </c>
      <c r="S60" s="296">
        <f t="shared" si="14"/>
        <v>0</v>
      </c>
      <c r="T60" s="296">
        <f t="shared" si="15"/>
        <v>0</v>
      </c>
      <c r="U60" s="295">
        <f t="shared" si="16"/>
        <v>0</v>
      </c>
      <c r="V60" s="577"/>
      <c r="W60" s="577"/>
      <c r="X60" s="577"/>
      <c r="Y60" s="577"/>
      <c r="Z60" s="1287"/>
      <c r="AA60" s="955"/>
      <c r="AB60" s="128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30" customHeight="1" x14ac:dyDescent="0.2">
      <c r="A61" s="1326"/>
      <c r="B61" s="1328"/>
      <c r="C61" s="1308"/>
      <c r="D61" s="1313"/>
      <c r="E61" s="797"/>
      <c r="F61" s="887"/>
      <c r="G61" s="781"/>
      <c r="H61" s="781"/>
      <c r="I61" s="1302"/>
      <c r="J61" s="703" t="s">
        <v>752</v>
      </c>
      <c r="K61" s="503">
        <v>0.3</v>
      </c>
      <c r="L61" s="307" t="s">
        <v>22</v>
      </c>
      <c r="M61" s="306">
        <v>0.1</v>
      </c>
      <c r="N61" s="306">
        <v>0.4</v>
      </c>
      <c r="O61" s="302">
        <v>0.7</v>
      </c>
      <c r="P61" s="301">
        <v>1</v>
      </c>
      <c r="Q61" s="300">
        <f t="shared" si="12"/>
        <v>0.03</v>
      </c>
      <c r="R61" s="300">
        <f t="shared" si="13"/>
        <v>0.12</v>
      </c>
      <c r="S61" s="300">
        <f t="shared" si="14"/>
        <v>0.21</v>
      </c>
      <c r="T61" s="300">
        <f t="shared" si="15"/>
        <v>0.3</v>
      </c>
      <c r="U61" s="299">
        <f t="shared" si="16"/>
        <v>0.3</v>
      </c>
      <c r="V61" s="577"/>
      <c r="W61" s="577"/>
      <c r="X61" s="577"/>
      <c r="Y61" s="577"/>
      <c r="Z61" s="1287"/>
      <c r="AA61" s="955"/>
      <c r="AB61" s="128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30" customHeight="1" x14ac:dyDescent="0.2">
      <c r="A62" s="1326"/>
      <c r="B62" s="1328"/>
      <c r="C62" s="1308"/>
      <c r="D62" s="1313"/>
      <c r="E62" s="797"/>
      <c r="F62" s="887"/>
      <c r="G62" s="781"/>
      <c r="H62" s="781"/>
      <c r="I62" s="1302"/>
      <c r="J62" s="1319"/>
      <c r="K62" s="501">
        <v>0.3</v>
      </c>
      <c r="L62" s="298" t="s">
        <v>23</v>
      </c>
      <c r="M62" s="297">
        <v>0</v>
      </c>
      <c r="N62" s="297">
        <v>0</v>
      </c>
      <c r="O62" s="297">
        <v>0</v>
      </c>
      <c r="P62" s="297">
        <v>0</v>
      </c>
      <c r="Q62" s="296">
        <f t="shared" si="12"/>
        <v>0</v>
      </c>
      <c r="R62" s="296">
        <f t="shared" si="13"/>
        <v>0</v>
      </c>
      <c r="S62" s="296">
        <f t="shared" si="14"/>
        <v>0</v>
      </c>
      <c r="T62" s="296">
        <f t="shared" si="15"/>
        <v>0</v>
      </c>
      <c r="U62" s="295">
        <f t="shared" si="16"/>
        <v>0</v>
      </c>
      <c r="V62" s="577"/>
      <c r="W62" s="577"/>
      <c r="X62" s="577"/>
      <c r="Y62" s="577"/>
      <c r="Z62" s="1287"/>
      <c r="AA62" s="955"/>
      <c r="AB62" s="128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4.9" customHeight="1" x14ac:dyDescent="0.2">
      <c r="A63" s="1326"/>
      <c r="B63" s="1328"/>
      <c r="C63" s="1308"/>
      <c r="D63" s="1313"/>
      <c r="E63" s="797"/>
      <c r="F63" s="887"/>
      <c r="G63" s="781"/>
      <c r="H63" s="781"/>
      <c r="I63" s="1302"/>
      <c r="J63" s="703" t="s">
        <v>753</v>
      </c>
      <c r="K63" s="503">
        <v>0.2</v>
      </c>
      <c r="L63" s="307" t="s">
        <v>22</v>
      </c>
      <c r="M63" s="306">
        <v>0.1</v>
      </c>
      <c r="N63" s="306">
        <v>0.4</v>
      </c>
      <c r="O63" s="302">
        <v>0.7</v>
      </c>
      <c r="P63" s="301">
        <v>1</v>
      </c>
      <c r="Q63" s="300">
        <f t="shared" si="12"/>
        <v>2.0000000000000004E-2</v>
      </c>
      <c r="R63" s="300">
        <f t="shared" si="13"/>
        <v>8.0000000000000016E-2</v>
      </c>
      <c r="S63" s="300">
        <f t="shared" si="14"/>
        <v>0.13999999999999999</v>
      </c>
      <c r="T63" s="300">
        <f t="shared" si="15"/>
        <v>0.2</v>
      </c>
      <c r="U63" s="299">
        <f t="shared" si="16"/>
        <v>0.2</v>
      </c>
      <c r="V63" s="577"/>
      <c r="W63" s="577"/>
      <c r="X63" s="577"/>
      <c r="Y63" s="577"/>
      <c r="Z63" s="1287"/>
      <c r="AA63" s="955"/>
      <c r="AB63" s="128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40.9" customHeight="1" x14ac:dyDescent="0.2">
      <c r="A64" s="1326"/>
      <c r="B64" s="1328"/>
      <c r="C64" s="1308"/>
      <c r="D64" s="1313"/>
      <c r="E64" s="799"/>
      <c r="F64" s="1314"/>
      <c r="G64" s="1347"/>
      <c r="H64" s="1347"/>
      <c r="I64" s="1303"/>
      <c r="J64" s="1319"/>
      <c r="K64" s="501">
        <v>0.2</v>
      </c>
      <c r="L64" s="298" t="s">
        <v>23</v>
      </c>
      <c r="M64" s="297">
        <v>0</v>
      </c>
      <c r="N64" s="297">
        <v>0</v>
      </c>
      <c r="O64" s="297">
        <v>0</v>
      </c>
      <c r="P64" s="297">
        <v>0</v>
      </c>
      <c r="Q64" s="345">
        <f t="shared" si="12"/>
        <v>0</v>
      </c>
      <c r="R64" s="345">
        <f t="shared" si="13"/>
        <v>0</v>
      </c>
      <c r="S64" s="345">
        <f t="shared" si="14"/>
        <v>0</v>
      </c>
      <c r="T64" s="345">
        <f t="shared" si="15"/>
        <v>0</v>
      </c>
      <c r="U64" s="345">
        <f t="shared" si="16"/>
        <v>0</v>
      </c>
      <c r="V64" s="602"/>
      <c r="W64" s="602"/>
      <c r="X64" s="602"/>
      <c r="Y64" s="602"/>
      <c r="Z64" s="1287"/>
      <c r="AA64" s="955"/>
      <c r="AB64" s="128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35.450000000000003" customHeight="1" x14ac:dyDescent="0.2">
      <c r="A65" s="1326"/>
      <c r="B65" s="1328"/>
      <c r="C65" s="1308"/>
      <c r="D65" s="1305" t="s">
        <v>358</v>
      </c>
      <c r="E65" s="796" t="s">
        <v>781</v>
      </c>
      <c r="F65" s="886">
        <v>122</v>
      </c>
      <c r="G65" s="783" t="s">
        <v>782</v>
      </c>
      <c r="H65" s="783" t="s">
        <v>348</v>
      </c>
      <c r="I65" s="1304">
        <v>0</v>
      </c>
      <c r="J65" s="732" t="s">
        <v>754</v>
      </c>
      <c r="K65" s="503">
        <v>0.4</v>
      </c>
      <c r="L65" s="307" t="s">
        <v>22</v>
      </c>
      <c r="M65" s="306">
        <v>1</v>
      </c>
      <c r="N65" s="306">
        <v>1</v>
      </c>
      <c r="O65" s="302">
        <v>1</v>
      </c>
      <c r="P65" s="301">
        <v>1</v>
      </c>
      <c r="Q65" s="322">
        <f t="shared" si="12"/>
        <v>0.4</v>
      </c>
      <c r="R65" s="300">
        <f t="shared" si="13"/>
        <v>0.4</v>
      </c>
      <c r="S65" s="300">
        <f t="shared" si="14"/>
        <v>0.4</v>
      </c>
      <c r="T65" s="300">
        <f t="shared" si="15"/>
        <v>0.4</v>
      </c>
      <c r="U65" s="299">
        <f t="shared" si="16"/>
        <v>0.4</v>
      </c>
      <c r="V65" s="857">
        <f>+Q66+Q68</f>
        <v>0</v>
      </c>
      <c r="W65" s="857">
        <f>+R66+R68</f>
        <v>0</v>
      </c>
      <c r="X65" s="857">
        <f>+S66+S68</f>
        <v>0</v>
      </c>
      <c r="Y65" s="857">
        <f>+T66+T68</f>
        <v>0</v>
      </c>
      <c r="Z65" s="1287"/>
      <c r="AA65" s="955"/>
      <c r="AB65" s="128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51" customHeight="1" x14ac:dyDescent="0.2">
      <c r="A66" s="1326"/>
      <c r="B66" s="1328"/>
      <c r="C66" s="1308"/>
      <c r="D66" s="1306"/>
      <c r="E66" s="797"/>
      <c r="F66" s="887"/>
      <c r="G66" s="783"/>
      <c r="H66" s="783"/>
      <c r="I66" s="1304"/>
      <c r="J66" s="732"/>
      <c r="K66" s="501">
        <v>0.4</v>
      </c>
      <c r="L66" s="298" t="s">
        <v>23</v>
      </c>
      <c r="M66" s="305">
        <v>0</v>
      </c>
      <c r="N66" s="305">
        <v>0</v>
      </c>
      <c r="O66" s="305">
        <v>0</v>
      </c>
      <c r="P66" s="304">
        <v>0</v>
      </c>
      <c r="Q66" s="296">
        <f t="shared" si="12"/>
        <v>0</v>
      </c>
      <c r="R66" s="296">
        <f t="shared" si="13"/>
        <v>0</v>
      </c>
      <c r="S66" s="296">
        <f t="shared" si="14"/>
        <v>0</v>
      </c>
      <c r="T66" s="296">
        <f t="shared" si="15"/>
        <v>0</v>
      </c>
      <c r="U66" s="295">
        <f t="shared" si="16"/>
        <v>0</v>
      </c>
      <c r="V66" s="857"/>
      <c r="W66" s="857"/>
      <c r="X66" s="857"/>
      <c r="Y66" s="857"/>
      <c r="Z66" s="1287"/>
      <c r="AA66" s="955"/>
      <c r="AB66" s="128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49.9" customHeight="1" x14ac:dyDescent="0.2">
      <c r="A67" s="1326"/>
      <c r="B67" s="1328"/>
      <c r="C67" s="1308"/>
      <c r="D67" s="1306"/>
      <c r="E67" s="797"/>
      <c r="F67" s="887"/>
      <c r="G67" s="783"/>
      <c r="H67" s="783"/>
      <c r="I67" s="1304"/>
      <c r="J67" s="732" t="s">
        <v>755</v>
      </c>
      <c r="K67" s="503">
        <v>0.6</v>
      </c>
      <c r="L67" s="307" t="s">
        <v>22</v>
      </c>
      <c r="M67" s="306">
        <v>0</v>
      </c>
      <c r="N67" s="306">
        <v>0.4</v>
      </c>
      <c r="O67" s="302">
        <v>0.6</v>
      </c>
      <c r="P67" s="301">
        <v>1</v>
      </c>
      <c r="Q67" s="322">
        <f t="shared" si="12"/>
        <v>0</v>
      </c>
      <c r="R67" s="300">
        <f t="shared" si="13"/>
        <v>0.24</v>
      </c>
      <c r="S67" s="300">
        <f t="shared" si="14"/>
        <v>0.36</v>
      </c>
      <c r="T67" s="300">
        <f t="shared" si="15"/>
        <v>0.6</v>
      </c>
      <c r="U67" s="299">
        <f t="shared" si="16"/>
        <v>0.6</v>
      </c>
      <c r="V67" s="857"/>
      <c r="W67" s="857"/>
      <c r="X67" s="857"/>
      <c r="Y67" s="857"/>
      <c r="Z67" s="1287"/>
      <c r="AA67" s="955"/>
      <c r="AB67" s="128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60.75" customHeight="1" x14ac:dyDescent="0.2">
      <c r="A68" s="1326"/>
      <c r="B68" s="1328"/>
      <c r="C68" s="1308"/>
      <c r="D68" s="1306"/>
      <c r="E68" s="799"/>
      <c r="F68" s="1314"/>
      <c r="G68" s="783"/>
      <c r="H68" s="783"/>
      <c r="I68" s="1304"/>
      <c r="J68" s="732"/>
      <c r="K68" s="501">
        <v>0.6</v>
      </c>
      <c r="L68" s="298" t="s">
        <v>23</v>
      </c>
      <c r="M68" s="305">
        <v>0</v>
      </c>
      <c r="N68" s="305">
        <v>0</v>
      </c>
      <c r="O68" s="305">
        <v>0</v>
      </c>
      <c r="P68" s="304">
        <v>0</v>
      </c>
      <c r="Q68" s="296">
        <f t="shared" si="12"/>
        <v>0</v>
      </c>
      <c r="R68" s="296">
        <f t="shared" si="13"/>
        <v>0</v>
      </c>
      <c r="S68" s="296">
        <f t="shared" si="14"/>
        <v>0</v>
      </c>
      <c r="T68" s="296">
        <f t="shared" si="15"/>
        <v>0</v>
      </c>
      <c r="U68" s="295">
        <f t="shared" si="16"/>
        <v>0</v>
      </c>
      <c r="V68" s="857"/>
      <c r="W68" s="857"/>
      <c r="X68" s="857"/>
      <c r="Y68" s="857"/>
      <c r="Z68" s="1287"/>
      <c r="AA68" s="956"/>
      <c r="AB68" s="128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37.9" customHeight="1" x14ac:dyDescent="0.2">
      <c r="A69" s="1326"/>
      <c r="B69" s="1328"/>
      <c r="C69" s="1308"/>
      <c r="D69" s="1306"/>
      <c r="E69" s="796" t="s">
        <v>867</v>
      </c>
      <c r="F69" s="886">
        <v>123</v>
      </c>
      <c r="G69" s="796" t="s">
        <v>868</v>
      </c>
      <c r="H69" s="796" t="s">
        <v>359</v>
      </c>
      <c r="I69" s="1348">
        <v>0</v>
      </c>
      <c r="J69" s="737" t="s">
        <v>756</v>
      </c>
      <c r="K69" s="503">
        <v>0.5</v>
      </c>
      <c r="L69" s="307" t="s">
        <v>22</v>
      </c>
      <c r="M69" s="306">
        <v>0.1</v>
      </c>
      <c r="N69" s="306">
        <v>0.3</v>
      </c>
      <c r="O69" s="302">
        <v>0.75</v>
      </c>
      <c r="P69" s="301">
        <v>1</v>
      </c>
      <c r="Q69" s="300">
        <f t="shared" si="12"/>
        <v>0.05</v>
      </c>
      <c r="R69" s="300">
        <f t="shared" si="13"/>
        <v>0.15</v>
      </c>
      <c r="S69" s="300">
        <f t="shared" si="14"/>
        <v>0.375</v>
      </c>
      <c r="T69" s="300">
        <f t="shared" si="15"/>
        <v>0.5</v>
      </c>
      <c r="U69" s="299">
        <f t="shared" si="16"/>
        <v>0.5</v>
      </c>
      <c r="V69" s="576">
        <f>+Q70+Q72</f>
        <v>0</v>
      </c>
      <c r="W69" s="576">
        <f>+R70+R72</f>
        <v>0</v>
      </c>
      <c r="X69" s="576">
        <f>+S70+S72</f>
        <v>0</v>
      </c>
      <c r="Y69" s="576">
        <f>+T70+T72</f>
        <v>0</v>
      </c>
      <c r="Z69" s="1287"/>
      <c r="AA69" s="954" t="s">
        <v>360</v>
      </c>
      <c r="AB69" s="128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51.6" customHeight="1" x14ac:dyDescent="0.2">
      <c r="A70" s="1326"/>
      <c r="B70" s="1328"/>
      <c r="C70" s="1308"/>
      <c r="D70" s="1306"/>
      <c r="E70" s="797"/>
      <c r="F70" s="887"/>
      <c r="G70" s="797"/>
      <c r="H70" s="797"/>
      <c r="I70" s="1349"/>
      <c r="J70" s="738"/>
      <c r="K70" s="501">
        <v>0.5</v>
      </c>
      <c r="L70" s="298" t="s">
        <v>23</v>
      </c>
      <c r="M70" s="297">
        <v>0</v>
      </c>
      <c r="N70" s="297">
        <v>0</v>
      </c>
      <c r="O70" s="297">
        <v>0</v>
      </c>
      <c r="P70" s="297">
        <v>0</v>
      </c>
      <c r="Q70" s="296">
        <f t="shared" si="12"/>
        <v>0</v>
      </c>
      <c r="R70" s="296">
        <f t="shared" si="13"/>
        <v>0</v>
      </c>
      <c r="S70" s="296">
        <f t="shared" si="14"/>
        <v>0</v>
      </c>
      <c r="T70" s="296">
        <f t="shared" si="15"/>
        <v>0</v>
      </c>
      <c r="U70" s="295">
        <f t="shared" si="16"/>
        <v>0</v>
      </c>
      <c r="V70" s="577"/>
      <c r="W70" s="577"/>
      <c r="X70" s="577"/>
      <c r="Y70" s="577"/>
      <c r="Z70" s="1287"/>
      <c r="AA70" s="955"/>
      <c r="AB70" s="128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29.45" customHeight="1" x14ac:dyDescent="0.2">
      <c r="A71" s="1326"/>
      <c r="B71" s="1328"/>
      <c r="C71" s="1308"/>
      <c r="D71" s="1306"/>
      <c r="E71" s="797"/>
      <c r="F71" s="887"/>
      <c r="G71" s="797"/>
      <c r="H71" s="797"/>
      <c r="I71" s="1349"/>
      <c r="J71" s="737" t="s">
        <v>869</v>
      </c>
      <c r="K71" s="503">
        <v>0.5</v>
      </c>
      <c r="L71" s="307" t="s">
        <v>22</v>
      </c>
      <c r="M71" s="306">
        <v>0.1</v>
      </c>
      <c r="N71" s="306">
        <v>0.4</v>
      </c>
      <c r="O71" s="302">
        <v>0.75</v>
      </c>
      <c r="P71" s="301">
        <v>1</v>
      </c>
      <c r="Q71" s="300">
        <f t="shared" si="12"/>
        <v>0.05</v>
      </c>
      <c r="R71" s="300">
        <f t="shared" si="13"/>
        <v>0.2</v>
      </c>
      <c r="S71" s="300">
        <f t="shared" si="14"/>
        <v>0.375</v>
      </c>
      <c r="T71" s="300">
        <f t="shared" si="15"/>
        <v>0.5</v>
      </c>
      <c r="U71" s="299">
        <f t="shared" si="16"/>
        <v>0.5</v>
      </c>
      <c r="V71" s="577"/>
      <c r="W71" s="577"/>
      <c r="X71" s="577"/>
      <c r="Y71" s="577"/>
      <c r="Z71" s="1287"/>
      <c r="AA71" s="955"/>
      <c r="AB71" s="128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15" customHeight="1" x14ac:dyDescent="0.2">
      <c r="A72" s="1326"/>
      <c r="B72" s="1328"/>
      <c r="C72" s="1308"/>
      <c r="D72" s="1307"/>
      <c r="E72" s="799"/>
      <c r="F72" s="1314"/>
      <c r="G72" s="799"/>
      <c r="H72" s="799"/>
      <c r="I72" s="1350"/>
      <c r="J72" s="738"/>
      <c r="K72" s="501">
        <v>0.5</v>
      </c>
      <c r="L72" s="298" t="s">
        <v>23</v>
      </c>
      <c r="M72" s="305">
        <v>0</v>
      </c>
      <c r="N72" s="305">
        <v>0</v>
      </c>
      <c r="O72" s="305">
        <v>0</v>
      </c>
      <c r="P72" s="304">
        <v>0</v>
      </c>
      <c r="Q72" s="296">
        <f t="shared" si="12"/>
        <v>0</v>
      </c>
      <c r="R72" s="296">
        <f t="shared" si="13"/>
        <v>0</v>
      </c>
      <c r="S72" s="296">
        <f t="shared" si="14"/>
        <v>0</v>
      </c>
      <c r="T72" s="296">
        <f t="shared" si="15"/>
        <v>0</v>
      </c>
      <c r="U72" s="295">
        <f t="shared" si="16"/>
        <v>0</v>
      </c>
      <c r="V72" s="602"/>
      <c r="W72" s="602"/>
      <c r="X72" s="602"/>
      <c r="Y72" s="602"/>
      <c r="Z72" s="1287"/>
      <c r="AA72" s="956"/>
      <c r="AB72" s="128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27.6" customHeight="1" x14ac:dyDescent="0.2">
      <c r="A73" s="1326"/>
      <c r="B73" s="1328"/>
      <c r="C73" s="1308"/>
      <c r="D73" s="1313"/>
      <c r="E73" s="800" t="s">
        <v>783</v>
      </c>
      <c r="F73" s="887">
        <v>124</v>
      </c>
      <c r="G73" s="783" t="s">
        <v>784</v>
      </c>
      <c r="H73" s="783" t="s">
        <v>359</v>
      </c>
      <c r="I73" s="1304">
        <v>0</v>
      </c>
      <c r="J73" s="732" t="s">
        <v>757</v>
      </c>
      <c r="K73" s="503">
        <v>0.2</v>
      </c>
      <c r="L73" s="307" t="s">
        <v>22</v>
      </c>
      <c r="M73" s="344">
        <v>0.75</v>
      </c>
      <c r="N73" s="344">
        <v>1</v>
      </c>
      <c r="O73" s="344">
        <v>1</v>
      </c>
      <c r="P73" s="301">
        <v>1</v>
      </c>
      <c r="Q73" s="300">
        <f t="shared" si="12"/>
        <v>0.15000000000000002</v>
      </c>
      <c r="R73" s="300">
        <f t="shared" si="13"/>
        <v>0.2</v>
      </c>
      <c r="S73" s="300">
        <f t="shared" si="14"/>
        <v>0.2</v>
      </c>
      <c r="T73" s="300">
        <f t="shared" si="15"/>
        <v>0.2</v>
      </c>
      <c r="U73" s="299">
        <f t="shared" si="16"/>
        <v>0.2</v>
      </c>
      <c r="V73" s="857">
        <f>+Q74+Q76+Q80</f>
        <v>0</v>
      </c>
      <c r="W73" s="857">
        <f>+R74+R76+R80</f>
        <v>0</v>
      </c>
      <c r="X73" s="857">
        <f>+S74+S76+S80</f>
        <v>0</v>
      </c>
      <c r="Y73" s="857">
        <f>+T74+T76+T80</f>
        <v>0</v>
      </c>
      <c r="Z73" s="1287"/>
      <c r="AA73" s="955" t="s">
        <v>361</v>
      </c>
      <c r="AB73" s="128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33.6" customHeight="1" x14ac:dyDescent="0.2">
      <c r="A74" s="1326"/>
      <c r="B74" s="1328"/>
      <c r="C74" s="1308"/>
      <c r="D74" s="1313"/>
      <c r="E74" s="800"/>
      <c r="F74" s="887"/>
      <c r="G74" s="783"/>
      <c r="H74" s="783"/>
      <c r="I74" s="1304"/>
      <c r="J74" s="732"/>
      <c r="K74" s="501">
        <v>0.2</v>
      </c>
      <c r="L74" s="298" t="s">
        <v>23</v>
      </c>
      <c r="M74" s="305">
        <v>0</v>
      </c>
      <c r="N74" s="305">
        <v>0</v>
      </c>
      <c r="O74" s="305">
        <v>0</v>
      </c>
      <c r="P74" s="304">
        <v>0</v>
      </c>
      <c r="Q74" s="296">
        <f t="shared" si="12"/>
        <v>0</v>
      </c>
      <c r="R74" s="296">
        <f t="shared" si="13"/>
        <v>0</v>
      </c>
      <c r="S74" s="296">
        <f t="shared" si="14"/>
        <v>0</v>
      </c>
      <c r="T74" s="296">
        <f t="shared" si="15"/>
        <v>0</v>
      </c>
      <c r="U74" s="295">
        <f t="shared" si="16"/>
        <v>0</v>
      </c>
      <c r="V74" s="857"/>
      <c r="W74" s="857"/>
      <c r="X74" s="857"/>
      <c r="Y74" s="857"/>
      <c r="Z74" s="1287"/>
      <c r="AA74" s="955"/>
      <c r="AB74" s="128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29.45" customHeight="1" x14ac:dyDescent="0.2">
      <c r="A75" s="1326"/>
      <c r="B75" s="1328"/>
      <c r="C75" s="1308"/>
      <c r="D75" s="1313"/>
      <c r="E75" s="800"/>
      <c r="F75" s="887"/>
      <c r="G75" s="783"/>
      <c r="H75" s="783"/>
      <c r="I75" s="1304"/>
      <c r="J75" s="732" t="s">
        <v>758</v>
      </c>
      <c r="K75" s="503">
        <v>0.3</v>
      </c>
      <c r="L75" s="307" t="s">
        <v>22</v>
      </c>
      <c r="M75" s="306">
        <v>0.1</v>
      </c>
      <c r="N75" s="306">
        <v>0.4</v>
      </c>
      <c r="O75" s="302">
        <v>0.8</v>
      </c>
      <c r="P75" s="301">
        <v>1</v>
      </c>
      <c r="Q75" s="300">
        <f t="shared" si="12"/>
        <v>0.03</v>
      </c>
      <c r="R75" s="300">
        <f t="shared" si="13"/>
        <v>0.12</v>
      </c>
      <c r="S75" s="300">
        <f t="shared" si="14"/>
        <v>0.24</v>
      </c>
      <c r="T75" s="300">
        <f t="shared" si="15"/>
        <v>0.3</v>
      </c>
      <c r="U75" s="299">
        <f t="shared" si="16"/>
        <v>0.3</v>
      </c>
      <c r="V75" s="857"/>
      <c r="W75" s="857"/>
      <c r="X75" s="857"/>
      <c r="Y75" s="857"/>
      <c r="Z75" s="1287"/>
      <c r="AA75" s="955"/>
      <c r="AB75" s="128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33.6" customHeight="1" x14ac:dyDescent="0.2">
      <c r="A76" s="1326"/>
      <c r="B76" s="1328"/>
      <c r="C76" s="1308"/>
      <c r="D76" s="1313"/>
      <c r="E76" s="800"/>
      <c r="F76" s="887"/>
      <c r="G76" s="783"/>
      <c r="H76" s="783"/>
      <c r="I76" s="1304"/>
      <c r="J76" s="732"/>
      <c r="K76" s="501">
        <v>0.3</v>
      </c>
      <c r="L76" s="298" t="s">
        <v>23</v>
      </c>
      <c r="M76" s="305">
        <v>0</v>
      </c>
      <c r="N76" s="305">
        <v>0</v>
      </c>
      <c r="O76" s="305">
        <v>0</v>
      </c>
      <c r="P76" s="304">
        <v>0</v>
      </c>
      <c r="Q76" s="296">
        <f t="shared" si="12"/>
        <v>0</v>
      </c>
      <c r="R76" s="296">
        <f t="shared" si="13"/>
        <v>0</v>
      </c>
      <c r="S76" s="296">
        <f t="shared" si="14"/>
        <v>0</v>
      </c>
      <c r="T76" s="296">
        <f t="shared" si="15"/>
        <v>0</v>
      </c>
      <c r="U76" s="295">
        <f t="shared" si="16"/>
        <v>0</v>
      </c>
      <c r="V76" s="857"/>
      <c r="W76" s="857"/>
      <c r="X76" s="857"/>
      <c r="Y76" s="857"/>
      <c r="Z76" s="1287"/>
      <c r="AA76" s="955"/>
      <c r="AB76" s="128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60" customHeight="1" x14ac:dyDescent="0.2">
      <c r="A77" s="1326"/>
      <c r="B77" s="1328"/>
      <c r="C77" s="1308"/>
      <c r="D77" s="1313"/>
      <c r="E77" s="800"/>
      <c r="F77" s="887"/>
      <c r="G77" s="783"/>
      <c r="H77" s="783"/>
      <c r="I77" s="1304"/>
      <c r="J77" s="732" t="s">
        <v>759</v>
      </c>
      <c r="K77" s="503">
        <v>0.25</v>
      </c>
      <c r="L77" s="307" t="s">
        <v>22</v>
      </c>
      <c r="M77" s="306">
        <v>0.1</v>
      </c>
      <c r="N77" s="306">
        <v>0.4</v>
      </c>
      <c r="O77" s="302">
        <v>0.8</v>
      </c>
      <c r="P77" s="301">
        <v>1</v>
      </c>
      <c r="Q77" s="300">
        <f t="shared" si="12"/>
        <v>2.5000000000000001E-2</v>
      </c>
      <c r="R77" s="300">
        <f t="shared" si="13"/>
        <v>0.1</v>
      </c>
      <c r="S77" s="300">
        <f t="shared" si="14"/>
        <v>0.2</v>
      </c>
      <c r="T77" s="300">
        <f t="shared" si="15"/>
        <v>0.25</v>
      </c>
      <c r="U77" s="343">
        <f t="shared" si="16"/>
        <v>0.25</v>
      </c>
      <c r="V77" s="857"/>
      <c r="W77" s="857"/>
      <c r="X77" s="857"/>
      <c r="Y77" s="857"/>
      <c r="Z77" s="1287"/>
      <c r="AA77" s="955"/>
      <c r="AB77" s="128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8" customHeight="1" x14ac:dyDescent="0.2">
      <c r="A78" s="1326"/>
      <c r="B78" s="1328"/>
      <c r="C78" s="1308"/>
      <c r="D78" s="1313"/>
      <c r="E78" s="800"/>
      <c r="F78" s="887"/>
      <c r="G78" s="783"/>
      <c r="H78" s="783"/>
      <c r="I78" s="1304"/>
      <c r="J78" s="732"/>
      <c r="K78" s="501">
        <v>0.25</v>
      </c>
      <c r="L78" s="298" t="s">
        <v>23</v>
      </c>
      <c r="M78" s="305">
        <v>0</v>
      </c>
      <c r="N78" s="305">
        <v>0</v>
      </c>
      <c r="O78" s="305">
        <v>0</v>
      </c>
      <c r="P78" s="304">
        <v>0</v>
      </c>
      <c r="Q78" s="296"/>
      <c r="R78" s="296"/>
      <c r="S78" s="296"/>
      <c r="T78" s="296"/>
      <c r="U78" s="295"/>
      <c r="V78" s="857"/>
      <c r="W78" s="857"/>
      <c r="X78" s="857"/>
      <c r="Y78" s="857"/>
      <c r="Z78" s="1287"/>
      <c r="AA78" s="955"/>
      <c r="AB78" s="128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33.6" customHeight="1" x14ac:dyDescent="0.2">
      <c r="A79" s="1326"/>
      <c r="B79" s="1328"/>
      <c r="C79" s="1308"/>
      <c r="D79" s="1313"/>
      <c r="E79" s="800"/>
      <c r="F79" s="887"/>
      <c r="G79" s="783"/>
      <c r="H79" s="783"/>
      <c r="I79" s="1304"/>
      <c r="J79" s="732" t="s">
        <v>760</v>
      </c>
      <c r="K79" s="503">
        <v>0.25</v>
      </c>
      <c r="L79" s="307" t="s">
        <v>22</v>
      </c>
      <c r="M79" s="306">
        <v>0.1</v>
      </c>
      <c r="N79" s="306">
        <v>0.3</v>
      </c>
      <c r="O79" s="302">
        <v>0.8</v>
      </c>
      <c r="P79" s="301">
        <v>1</v>
      </c>
      <c r="Q79" s="300">
        <f t="shared" ref="Q79:Q110" si="17">+SUM(M79:M79)*K79</f>
        <v>2.5000000000000001E-2</v>
      </c>
      <c r="R79" s="300">
        <f t="shared" ref="R79:R110" si="18">+SUM(N79:N79)*K79</f>
        <v>7.4999999999999997E-2</v>
      </c>
      <c r="S79" s="300">
        <f t="shared" ref="S79:S110" si="19">+SUM(O79:O79)*K79</f>
        <v>0.2</v>
      </c>
      <c r="T79" s="300">
        <f t="shared" ref="T79:T110" si="20">+SUM(P79:P79)*K79</f>
        <v>0.25</v>
      </c>
      <c r="U79" s="299">
        <f t="shared" ref="U79:U110" si="21">+MAX(Q79:T79)</f>
        <v>0.25</v>
      </c>
      <c r="V79" s="857"/>
      <c r="W79" s="857"/>
      <c r="X79" s="857"/>
      <c r="Y79" s="857"/>
      <c r="Z79" s="1287"/>
      <c r="AA79" s="955"/>
      <c r="AB79" s="128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31.9" customHeight="1" x14ac:dyDescent="0.2">
      <c r="A80" s="1326"/>
      <c r="B80" s="1328"/>
      <c r="C80" s="1308"/>
      <c r="D80" s="1313"/>
      <c r="E80" s="800"/>
      <c r="F80" s="887"/>
      <c r="G80" s="783"/>
      <c r="H80" s="783"/>
      <c r="I80" s="1304"/>
      <c r="J80" s="732"/>
      <c r="K80" s="501">
        <v>0.25</v>
      </c>
      <c r="L80" s="298" t="s">
        <v>23</v>
      </c>
      <c r="M80" s="305">
        <v>0</v>
      </c>
      <c r="N80" s="305">
        <v>0</v>
      </c>
      <c r="O80" s="305">
        <v>0</v>
      </c>
      <c r="P80" s="304">
        <v>0</v>
      </c>
      <c r="Q80" s="296">
        <f t="shared" si="17"/>
        <v>0</v>
      </c>
      <c r="R80" s="296">
        <f t="shared" si="18"/>
        <v>0</v>
      </c>
      <c r="S80" s="296">
        <f t="shared" si="19"/>
        <v>0</v>
      </c>
      <c r="T80" s="296">
        <f t="shared" si="20"/>
        <v>0</v>
      </c>
      <c r="U80" s="295">
        <f t="shared" si="21"/>
        <v>0</v>
      </c>
      <c r="V80" s="857"/>
      <c r="W80" s="857"/>
      <c r="X80" s="857"/>
      <c r="Y80" s="857"/>
      <c r="Z80" s="1288"/>
      <c r="AA80" s="956"/>
      <c r="AB80" s="128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9.9" customHeight="1" x14ac:dyDescent="0.2">
      <c r="A81" s="1326"/>
      <c r="B81" s="1328"/>
      <c r="C81" s="1308"/>
      <c r="D81" s="1313" t="s">
        <v>362</v>
      </c>
      <c r="E81" s="1018" t="s">
        <v>583</v>
      </c>
      <c r="F81" s="1355">
        <v>125</v>
      </c>
      <c r="G81" s="1018" t="s">
        <v>584</v>
      </c>
      <c r="H81" s="1022" t="s">
        <v>363</v>
      </c>
      <c r="I81" s="1356">
        <v>0</v>
      </c>
      <c r="J81" s="765" t="s">
        <v>1110</v>
      </c>
      <c r="K81" s="504">
        <v>0.25</v>
      </c>
      <c r="L81" s="307" t="s">
        <v>22</v>
      </c>
      <c r="M81" s="306">
        <v>0.05</v>
      </c>
      <c r="N81" s="306">
        <v>0.4</v>
      </c>
      <c r="O81" s="302">
        <v>0.7</v>
      </c>
      <c r="P81" s="301">
        <v>1</v>
      </c>
      <c r="Q81" s="300">
        <f t="shared" si="17"/>
        <v>1.2500000000000001E-2</v>
      </c>
      <c r="R81" s="300">
        <f t="shared" si="18"/>
        <v>0.1</v>
      </c>
      <c r="S81" s="300">
        <f t="shared" si="19"/>
        <v>0.17499999999999999</v>
      </c>
      <c r="T81" s="300">
        <f t="shared" si="20"/>
        <v>0.25</v>
      </c>
      <c r="U81" s="299">
        <f t="shared" si="21"/>
        <v>0.25</v>
      </c>
      <c r="V81" s="857">
        <v>0</v>
      </c>
      <c r="W81" s="857">
        <v>0</v>
      </c>
      <c r="X81" s="857">
        <v>0</v>
      </c>
      <c r="Y81" s="857">
        <f>+T82+T84+T86+T88</f>
        <v>0</v>
      </c>
      <c r="Z81" s="1286" t="s">
        <v>364</v>
      </c>
      <c r="AA81" s="1352" t="s">
        <v>365</v>
      </c>
      <c r="AB81" s="128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75" customHeight="1" x14ac:dyDescent="0.2">
      <c r="A82" s="1326"/>
      <c r="B82" s="1328"/>
      <c r="C82" s="1308"/>
      <c r="D82" s="1313"/>
      <c r="E82" s="1019"/>
      <c r="F82" s="1355"/>
      <c r="G82" s="1019"/>
      <c r="H82" s="1022"/>
      <c r="I82" s="1357"/>
      <c r="J82" s="765"/>
      <c r="K82" s="501">
        <v>0.25</v>
      </c>
      <c r="L82" s="298" t="s">
        <v>23</v>
      </c>
      <c r="M82" s="297">
        <v>0</v>
      </c>
      <c r="N82" s="297">
        <v>0</v>
      </c>
      <c r="O82" s="297">
        <v>0</v>
      </c>
      <c r="P82" s="297">
        <v>0</v>
      </c>
      <c r="Q82" s="296">
        <f t="shared" si="17"/>
        <v>0</v>
      </c>
      <c r="R82" s="296">
        <f t="shared" si="18"/>
        <v>0</v>
      </c>
      <c r="S82" s="296">
        <f t="shared" si="19"/>
        <v>0</v>
      </c>
      <c r="T82" s="296">
        <f t="shared" si="20"/>
        <v>0</v>
      </c>
      <c r="U82" s="295">
        <f t="shared" si="21"/>
        <v>0</v>
      </c>
      <c r="V82" s="857"/>
      <c r="W82" s="857"/>
      <c r="X82" s="857"/>
      <c r="Y82" s="857"/>
      <c r="Z82" s="1287"/>
      <c r="AA82" s="1353"/>
      <c r="AB82" s="128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49.9" customHeight="1" x14ac:dyDescent="0.2">
      <c r="A83" s="1326"/>
      <c r="B83" s="1328"/>
      <c r="C83" s="1308"/>
      <c r="D83" s="1313"/>
      <c r="E83" s="1019"/>
      <c r="F83" s="1355"/>
      <c r="G83" s="1019"/>
      <c r="H83" s="1022"/>
      <c r="I83" s="1357"/>
      <c r="J83" s="765" t="s">
        <v>1111</v>
      </c>
      <c r="K83" s="503">
        <v>0.45</v>
      </c>
      <c r="L83" s="307" t="s">
        <v>22</v>
      </c>
      <c r="M83" s="306">
        <v>0.1</v>
      </c>
      <c r="N83" s="306">
        <v>0.4</v>
      </c>
      <c r="O83" s="302">
        <v>0.7</v>
      </c>
      <c r="P83" s="301">
        <v>1</v>
      </c>
      <c r="Q83" s="300">
        <f t="shared" si="17"/>
        <v>4.5000000000000005E-2</v>
      </c>
      <c r="R83" s="300">
        <f t="shared" si="18"/>
        <v>0.18000000000000002</v>
      </c>
      <c r="S83" s="300">
        <f t="shared" si="19"/>
        <v>0.315</v>
      </c>
      <c r="T83" s="300">
        <f t="shared" si="20"/>
        <v>0.45</v>
      </c>
      <c r="U83" s="299">
        <f t="shared" si="21"/>
        <v>0.45</v>
      </c>
      <c r="V83" s="857"/>
      <c r="W83" s="857"/>
      <c r="X83" s="857"/>
      <c r="Y83" s="857"/>
      <c r="Z83" s="1287"/>
      <c r="AA83" s="1353"/>
      <c r="AB83" s="128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68.25" customHeight="1" x14ac:dyDescent="0.2">
      <c r="A84" s="1326"/>
      <c r="B84" s="1328"/>
      <c r="C84" s="1308"/>
      <c r="D84" s="1313"/>
      <c r="E84" s="1019"/>
      <c r="F84" s="1355"/>
      <c r="G84" s="1019"/>
      <c r="H84" s="1022"/>
      <c r="I84" s="1357"/>
      <c r="J84" s="765"/>
      <c r="K84" s="501">
        <v>0.45</v>
      </c>
      <c r="L84" s="298" t="s">
        <v>23</v>
      </c>
      <c r="M84" s="297">
        <v>0</v>
      </c>
      <c r="N84" s="297">
        <v>0</v>
      </c>
      <c r="O84" s="297">
        <v>0</v>
      </c>
      <c r="P84" s="297">
        <v>0</v>
      </c>
      <c r="Q84" s="296">
        <f t="shared" si="17"/>
        <v>0</v>
      </c>
      <c r="R84" s="296">
        <f t="shared" si="18"/>
        <v>0</v>
      </c>
      <c r="S84" s="296">
        <f t="shared" si="19"/>
        <v>0</v>
      </c>
      <c r="T84" s="296">
        <f t="shared" si="20"/>
        <v>0</v>
      </c>
      <c r="U84" s="295">
        <f t="shared" si="21"/>
        <v>0</v>
      </c>
      <c r="V84" s="857"/>
      <c r="W84" s="857"/>
      <c r="X84" s="857"/>
      <c r="Y84" s="857"/>
      <c r="Z84" s="1287"/>
      <c r="AA84" s="1353"/>
      <c r="AB84" s="128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78" customHeight="1" x14ac:dyDescent="0.2">
      <c r="A85" s="1326"/>
      <c r="B85" s="1328"/>
      <c r="C85" s="1308"/>
      <c r="D85" s="1313"/>
      <c r="E85" s="1019"/>
      <c r="F85" s="1355"/>
      <c r="G85" s="1019"/>
      <c r="H85" s="1022"/>
      <c r="I85" s="1357"/>
      <c r="J85" s="765" t="s">
        <v>1112</v>
      </c>
      <c r="K85" s="503">
        <v>0.15</v>
      </c>
      <c r="L85" s="307" t="s">
        <v>22</v>
      </c>
      <c r="M85" s="306">
        <v>0.1</v>
      </c>
      <c r="N85" s="306">
        <v>0.4</v>
      </c>
      <c r="O85" s="302">
        <v>0.7</v>
      </c>
      <c r="P85" s="301">
        <v>1</v>
      </c>
      <c r="Q85" s="300">
        <f t="shared" si="17"/>
        <v>1.4999999999999999E-2</v>
      </c>
      <c r="R85" s="300">
        <f t="shared" si="18"/>
        <v>0.06</v>
      </c>
      <c r="S85" s="300">
        <f t="shared" si="19"/>
        <v>0.105</v>
      </c>
      <c r="T85" s="300">
        <f t="shared" si="20"/>
        <v>0.15</v>
      </c>
      <c r="U85" s="299">
        <f t="shared" si="21"/>
        <v>0.15</v>
      </c>
      <c r="V85" s="857"/>
      <c r="W85" s="857"/>
      <c r="X85" s="857"/>
      <c r="Y85" s="857"/>
      <c r="Z85" s="1287"/>
      <c r="AA85" s="1353"/>
      <c r="AB85" s="128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49.9" customHeight="1" x14ac:dyDescent="0.2">
      <c r="A86" s="1326"/>
      <c r="B86" s="1328"/>
      <c r="C86" s="1308"/>
      <c r="D86" s="1313"/>
      <c r="E86" s="1019"/>
      <c r="F86" s="1355"/>
      <c r="G86" s="1019"/>
      <c r="H86" s="1022"/>
      <c r="I86" s="1357"/>
      <c r="J86" s="765"/>
      <c r="K86" s="501">
        <v>0.15</v>
      </c>
      <c r="L86" s="298" t="s">
        <v>23</v>
      </c>
      <c r="M86" s="297">
        <v>0</v>
      </c>
      <c r="N86" s="297">
        <v>0.7</v>
      </c>
      <c r="O86" s="297">
        <v>1</v>
      </c>
      <c r="P86" s="297">
        <v>0</v>
      </c>
      <c r="Q86" s="296">
        <f t="shared" si="17"/>
        <v>0</v>
      </c>
      <c r="R86" s="296">
        <f t="shared" si="18"/>
        <v>0.105</v>
      </c>
      <c r="S86" s="296">
        <f t="shared" si="19"/>
        <v>0.15</v>
      </c>
      <c r="T86" s="296">
        <f t="shared" si="20"/>
        <v>0</v>
      </c>
      <c r="U86" s="295">
        <f t="shared" si="21"/>
        <v>0.15</v>
      </c>
      <c r="V86" s="857"/>
      <c r="W86" s="857"/>
      <c r="X86" s="857"/>
      <c r="Y86" s="857"/>
      <c r="Z86" s="1287"/>
      <c r="AA86" s="1353"/>
      <c r="AB86" s="128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9.9" customHeight="1" x14ac:dyDescent="0.2">
      <c r="A87" s="1326"/>
      <c r="B87" s="1328"/>
      <c r="C87" s="1308"/>
      <c r="D87" s="1313"/>
      <c r="E87" s="1019"/>
      <c r="F87" s="1355"/>
      <c r="G87" s="1019"/>
      <c r="H87" s="1022" t="s">
        <v>366</v>
      </c>
      <c r="I87" s="1357"/>
      <c r="J87" s="765" t="s">
        <v>367</v>
      </c>
      <c r="K87" s="503">
        <v>0.15</v>
      </c>
      <c r="L87" s="307" t="s">
        <v>22</v>
      </c>
      <c r="M87" s="311">
        <v>0</v>
      </c>
      <c r="N87" s="311">
        <v>0.33333333333333331</v>
      </c>
      <c r="O87" s="326">
        <v>0.66666666666666663</v>
      </c>
      <c r="P87" s="325">
        <v>1</v>
      </c>
      <c r="Q87" s="300">
        <f t="shared" si="17"/>
        <v>0</v>
      </c>
      <c r="R87" s="300">
        <f t="shared" si="18"/>
        <v>4.9999999999999996E-2</v>
      </c>
      <c r="S87" s="300">
        <f t="shared" si="19"/>
        <v>9.9999999999999992E-2</v>
      </c>
      <c r="T87" s="300">
        <f t="shared" si="20"/>
        <v>0.15</v>
      </c>
      <c r="U87" s="299">
        <f t="shared" si="21"/>
        <v>0.15</v>
      </c>
      <c r="V87" s="857"/>
      <c r="W87" s="857"/>
      <c r="X87" s="857"/>
      <c r="Y87" s="857"/>
      <c r="Z87" s="1287"/>
      <c r="AA87" s="1353"/>
      <c r="AB87" s="128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49.9" customHeight="1" x14ac:dyDescent="0.2">
      <c r="A88" s="1326"/>
      <c r="B88" s="1328"/>
      <c r="C88" s="1308"/>
      <c r="D88" s="1313"/>
      <c r="E88" s="1298"/>
      <c r="F88" s="1355"/>
      <c r="G88" s="1298"/>
      <c r="H88" s="1022"/>
      <c r="I88" s="1358"/>
      <c r="J88" s="765"/>
      <c r="K88" s="501">
        <v>0.15</v>
      </c>
      <c r="L88" s="298" t="s">
        <v>23</v>
      </c>
      <c r="M88" s="297">
        <v>0</v>
      </c>
      <c r="N88" s="297">
        <v>0</v>
      </c>
      <c r="O88" s="297">
        <v>0</v>
      </c>
      <c r="P88" s="297">
        <v>0</v>
      </c>
      <c r="Q88" s="296">
        <f t="shared" si="17"/>
        <v>0</v>
      </c>
      <c r="R88" s="296">
        <f t="shared" si="18"/>
        <v>0</v>
      </c>
      <c r="S88" s="296">
        <f t="shared" si="19"/>
        <v>0</v>
      </c>
      <c r="T88" s="296">
        <f t="shared" si="20"/>
        <v>0</v>
      </c>
      <c r="U88" s="295">
        <f t="shared" si="21"/>
        <v>0</v>
      </c>
      <c r="V88" s="857"/>
      <c r="W88" s="857"/>
      <c r="X88" s="857"/>
      <c r="Y88" s="857"/>
      <c r="Z88" s="1288"/>
      <c r="AA88" s="1354"/>
      <c r="AB88" s="128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5.6" customHeight="1" x14ac:dyDescent="0.2">
      <c r="A89" s="1326" t="s">
        <v>368</v>
      </c>
      <c r="B89" s="1328"/>
      <c r="C89" s="1308" t="s">
        <v>369</v>
      </c>
      <c r="D89" s="1313" t="s">
        <v>370</v>
      </c>
      <c r="E89" s="1359" t="s">
        <v>559</v>
      </c>
      <c r="F89" s="1362">
        <v>126</v>
      </c>
      <c r="G89" s="1378" t="s">
        <v>560</v>
      </c>
      <c r="H89" s="1366" t="s">
        <v>561</v>
      </c>
      <c r="I89" s="1367">
        <f>+MAX(V89:Y94)</f>
        <v>0</v>
      </c>
      <c r="J89" s="548" t="s">
        <v>562</v>
      </c>
      <c r="K89" s="511">
        <v>0.25</v>
      </c>
      <c r="L89" s="342" t="s">
        <v>22</v>
      </c>
      <c r="M89" s="341">
        <v>0</v>
      </c>
      <c r="N89" s="341">
        <v>0</v>
      </c>
      <c r="O89" s="340">
        <v>1</v>
      </c>
      <c r="P89" s="340">
        <v>0</v>
      </c>
      <c r="Q89" s="300">
        <f t="shared" si="17"/>
        <v>0</v>
      </c>
      <c r="R89" s="300">
        <f t="shared" si="18"/>
        <v>0</v>
      </c>
      <c r="S89" s="300">
        <f t="shared" si="19"/>
        <v>0.25</v>
      </c>
      <c r="T89" s="300">
        <f t="shared" si="20"/>
        <v>0</v>
      </c>
      <c r="U89" s="299">
        <f t="shared" si="21"/>
        <v>0.25</v>
      </c>
      <c r="V89" s="857">
        <f>+Q90+Q94</f>
        <v>0</v>
      </c>
      <c r="W89" s="857">
        <f>+R90+R94</f>
        <v>0</v>
      </c>
      <c r="X89" s="857">
        <f>+S90+S94</f>
        <v>0</v>
      </c>
      <c r="Y89" s="857">
        <f>+T90+T94</f>
        <v>0</v>
      </c>
      <c r="Z89" s="1286" t="s">
        <v>371</v>
      </c>
      <c r="AA89" s="1352" t="s">
        <v>371</v>
      </c>
      <c r="AB89" s="128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48.6" customHeight="1" x14ac:dyDescent="0.2">
      <c r="A90" s="1326"/>
      <c r="B90" s="1328"/>
      <c r="C90" s="1308"/>
      <c r="D90" s="1313"/>
      <c r="E90" s="1360"/>
      <c r="F90" s="1362"/>
      <c r="G90" s="1378"/>
      <c r="H90" s="1366"/>
      <c r="I90" s="1367"/>
      <c r="J90" s="548"/>
      <c r="K90" s="512">
        <v>0</v>
      </c>
      <c r="L90" s="334" t="s">
        <v>23</v>
      </c>
      <c r="M90" s="296">
        <v>0</v>
      </c>
      <c r="N90" s="296">
        <v>0</v>
      </c>
      <c r="O90" s="296">
        <v>0</v>
      </c>
      <c r="P90" s="296">
        <v>0</v>
      </c>
      <c r="Q90" s="296">
        <f t="shared" si="17"/>
        <v>0</v>
      </c>
      <c r="R90" s="296">
        <f t="shared" si="18"/>
        <v>0</v>
      </c>
      <c r="S90" s="296">
        <f t="shared" si="19"/>
        <v>0</v>
      </c>
      <c r="T90" s="296">
        <f t="shared" si="20"/>
        <v>0</v>
      </c>
      <c r="U90" s="295">
        <f t="shared" si="21"/>
        <v>0</v>
      </c>
      <c r="V90" s="857"/>
      <c r="W90" s="857"/>
      <c r="X90" s="857"/>
      <c r="Y90" s="857"/>
      <c r="Z90" s="1287"/>
      <c r="AA90" s="1353"/>
      <c r="AB90" s="128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49.9" customHeight="1" x14ac:dyDescent="0.2">
      <c r="A91" s="1326"/>
      <c r="B91" s="1328"/>
      <c r="C91" s="1308"/>
      <c r="D91" s="1313"/>
      <c r="E91" s="1360"/>
      <c r="F91" s="1362"/>
      <c r="G91" s="1378"/>
      <c r="H91" s="1366"/>
      <c r="I91" s="1367"/>
      <c r="J91" s="548" t="s">
        <v>563</v>
      </c>
      <c r="K91" s="511">
        <v>0.25</v>
      </c>
      <c r="L91" s="342" t="s">
        <v>22</v>
      </c>
      <c r="M91" s="341">
        <v>0</v>
      </c>
      <c r="N91" s="341">
        <v>0</v>
      </c>
      <c r="O91" s="340">
        <v>0</v>
      </c>
      <c r="P91" s="340">
        <v>1</v>
      </c>
      <c r="Q91" s="300">
        <f t="shared" si="17"/>
        <v>0</v>
      </c>
      <c r="R91" s="300">
        <f t="shared" si="18"/>
        <v>0</v>
      </c>
      <c r="S91" s="300">
        <f t="shared" si="19"/>
        <v>0</v>
      </c>
      <c r="T91" s="300">
        <f t="shared" si="20"/>
        <v>0.25</v>
      </c>
      <c r="U91" s="343">
        <f t="shared" si="21"/>
        <v>0.25</v>
      </c>
      <c r="V91" s="857"/>
      <c r="W91" s="857"/>
      <c r="X91" s="857"/>
      <c r="Y91" s="857"/>
      <c r="Z91" s="1287"/>
      <c r="AA91" s="1353"/>
      <c r="AB91" s="128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36.6" customHeight="1" x14ac:dyDescent="0.2">
      <c r="A92" s="1326"/>
      <c r="B92" s="1328"/>
      <c r="C92" s="1308"/>
      <c r="D92" s="1313"/>
      <c r="E92" s="1360"/>
      <c r="F92" s="1362"/>
      <c r="G92" s="1378"/>
      <c r="H92" s="1366"/>
      <c r="I92" s="1367"/>
      <c r="J92" s="548"/>
      <c r="K92" s="512">
        <v>0</v>
      </c>
      <c r="L92" s="334" t="s">
        <v>23</v>
      </c>
      <c r="M92" s="297">
        <v>0</v>
      </c>
      <c r="N92" s="297">
        <v>0</v>
      </c>
      <c r="O92" s="297">
        <v>0</v>
      </c>
      <c r="P92" s="297">
        <v>0</v>
      </c>
      <c r="Q92" s="296">
        <f t="shared" si="17"/>
        <v>0</v>
      </c>
      <c r="R92" s="296">
        <f t="shared" si="18"/>
        <v>0</v>
      </c>
      <c r="S92" s="296">
        <f t="shared" si="19"/>
        <v>0</v>
      </c>
      <c r="T92" s="296">
        <f t="shared" si="20"/>
        <v>0</v>
      </c>
      <c r="U92" s="295">
        <f t="shared" si="21"/>
        <v>0</v>
      </c>
      <c r="V92" s="857"/>
      <c r="W92" s="857"/>
      <c r="X92" s="857"/>
      <c r="Y92" s="857"/>
      <c r="Z92" s="1287"/>
      <c r="AA92" s="1353"/>
      <c r="AB92" s="128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36.6" customHeight="1" x14ac:dyDescent="0.2">
      <c r="A93" s="1326"/>
      <c r="B93" s="1328"/>
      <c r="C93" s="1308"/>
      <c r="D93" s="1313"/>
      <c r="E93" s="1360"/>
      <c r="F93" s="1362"/>
      <c r="G93" s="1378"/>
      <c r="H93" s="1366"/>
      <c r="I93" s="1367"/>
      <c r="J93" s="548" t="s">
        <v>564</v>
      </c>
      <c r="K93" s="511">
        <v>0.5</v>
      </c>
      <c r="L93" s="342" t="s">
        <v>22</v>
      </c>
      <c r="M93" s="341">
        <v>0.25</v>
      </c>
      <c r="N93" s="341">
        <v>0.5</v>
      </c>
      <c r="O93" s="340">
        <v>0.75</v>
      </c>
      <c r="P93" s="340">
        <v>1</v>
      </c>
      <c r="Q93" s="300">
        <f t="shared" si="17"/>
        <v>0.125</v>
      </c>
      <c r="R93" s="300">
        <f t="shared" si="18"/>
        <v>0.25</v>
      </c>
      <c r="S93" s="300">
        <f t="shared" si="19"/>
        <v>0.375</v>
      </c>
      <c r="T93" s="300">
        <f t="shared" si="20"/>
        <v>0.5</v>
      </c>
      <c r="U93" s="299">
        <f t="shared" si="21"/>
        <v>0.5</v>
      </c>
      <c r="V93" s="857"/>
      <c r="W93" s="857"/>
      <c r="X93" s="857"/>
      <c r="Y93" s="857"/>
      <c r="Z93" s="1287"/>
      <c r="AA93" s="1353"/>
      <c r="AB93" s="128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27.6" customHeight="1" x14ac:dyDescent="0.2">
      <c r="A94" s="1326"/>
      <c r="B94" s="1328"/>
      <c r="C94" s="1308"/>
      <c r="D94" s="1313"/>
      <c r="E94" s="1361"/>
      <c r="F94" s="1362"/>
      <c r="G94" s="1378"/>
      <c r="H94" s="1366"/>
      <c r="I94" s="1367"/>
      <c r="J94" s="548"/>
      <c r="K94" s="512">
        <v>0</v>
      </c>
      <c r="L94" s="334" t="s">
        <v>23</v>
      </c>
      <c r="M94" s="296">
        <v>0</v>
      </c>
      <c r="N94" s="296">
        <v>0</v>
      </c>
      <c r="O94" s="296">
        <v>0</v>
      </c>
      <c r="P94" s="296">
        <v>0</v>
      </c>
      <c r="Q94" s="296">
        <f t="shared" si="17"/>
        <v>0</v>
      </c>
      <c r="R94" s="296">
        <f t="shared" si="18"/>
        <v>0</v>
      </c>
      <c r="S94" s="296">
        <f t="shared" si="19"/>
        <v>0</v>
      </c>
      <c r="T94" s="296">
        <f t="shared" si="20"/>
        <v>0</v>
      </c>
      <c r="U94" s="295">
        <f t="shared" si="21"/>
        <v>0</v>
      </c>
      <c r="V94" s="857"/>
      <c r="W94" s="857"/>
      <c r="X94" s="857"/>
      <c r="Y94" s="857"/>
      <c r="Z94" s="1288"/>
      <c r="AA94" s="1354"/>
      <c r="AB94" s="128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7.45" customHeight="1" x14ac:dyDescent="0.2">
      <c r="A95" s="1326"/>
      <c r="B95" s="1328"/>
      <c r="C95" s="1300" t="s">
        <v>372</v>
      </c>
      <c r="D95" s="1308" t="s">
        <v>373</v>
      </c>
      <c r="E95" s="780" t="s">
        <v>374</v>
      </c>
      <c r="F95" s="1376">
        <v>127</v>
      </c>
      <c r="G95" s="783" t="s">
        <v>472</v>
      </c>
      <c r="H95" s="783" t="s">
        <v>473</v>
      </c>
      <c r="I95" s="1315">
        <v>0</v>
      </c>
      <c r="J95" s="1317" t="s">
        <v>474</v>
      </c>
      <c r="K95" s="513">
        <v>0.2</v>
      </c>
      <c r="L95" s="337" t="s">
        <v>22</v>
      </c>
      <c r="M95" s="336">
        <v>0.25</v>
      </c>
      <c r="N95" s="336">
        <v>0.5</v>
      </c>
      <c r="O95" s="335">
        <v>0.75</v>
      </c>
      <c r="P95" s="335">
        <v>1</v>
      </c>
      <c r="Q95" s="300">
        <f t="shared" si="17"/>
        <v>0.05</v>
      </c>
      <c r="R95" s="300">
        <f t="shared" si="18"/>
        <v>0.1</v>
      </c>
      <c r="S95" s="300">
        <f t="shared" si="19"/>
        <v>0.15000000000000002</v>
      </c>
      <c r="T95" s="300">
        <f t="shared" si="20"/>
        <v>0.2</v>
      </c>
      <c r="U95" s="299">
        <f t="shared" si="21"/>
        <v>0.2</v>
      </c>
      <c r="V95" s="857">
        <v>0</v>
      </c>
      <c r="W95" s="857">
        <v>0</v>
      </c>
      <c r="X95" s="857">
        <v>0</v>
      </c>
      <c r="Y95" s="857">
        <v>0</v>
      </c>
      <c r="Z95" s="1287" t="s">
        <v>375</v>
      </c>
      <c r="AA95" s="1287" t="s">
        <v>375</v>
      </c>
      <c r="AB95" s="128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36" customHeight="1" x14ac:dyDescent="0.2">
      <c r="A96" s="1326"/>
      <c r="B96" s="1328"/>
      <c r="C96" s="1300"/>
      <c r="D96" s="1308"/>
      <c r="E96" s="781"/>
      <c r="F96" s="1377"/>
      <c r="G96" s="783"/>
      <c r="H96" s="783"/>
      <c r="I96" s="1316"/>
      <c r="J96" s="1318"/>
      <c r="K96" s="512">
        <v>0.2</v>
      </c>
      <c r="L96" s="334" t="s">
        <v>23</v>
      </c>
      <c r="M96" s="296">
        <v>0</v>
      </c>
      <c r="N96" s="296">
        <v>0</v>
      </c>
      <c r="O96" s="296">
        <v>0</v>
      </c>
      <c r="P96" s="296">
        <v>0</v>
      </c>
      <c r="Q96" s="296">
        <f t="shared" si="17"/>
        <v>0</v>
      </c>
      <c r="R96" s="296">
        <f t="shared" si="18"/>
        <v>0</v>
      </c>
      <c r="S96" s="296">
        <f t="shared" si="19"/>
        <v>0</v>
      </c>
      <c r="T96" s="296">
        <f t="shared" si="20"/>
        <v>0</v>
      </c>
      <c r="U96" s="295">
        <f t="shared" si="21"/>
        <v>0</v>
      </c>
      <c r="V96" s="857"/>
      <c r="W96" s="857"/>
      <c r="X96" s="857"/>
      <c r="Y96" s="857"/>
      <c r="Z96" s="1287"/>
      <c r="AA96" s="1287"/>
      <c r="AB96" s="128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0.9" customHeight="1" x14ac:dyDescent="0.2">
      <c r="A97" s="1326"/>
      <c r="B97" s="1328"/>
      <c r="C97" s="1300"/>
      <c r="D97" s="1308"/>
      <c r="E97" s="781"/>
      <c r="F97" s="1377"/>
      <c r="G97" s="783"/>
      <c r="H97" s="783"/>
      <c r="I97" s="1316"/>
      <c r="J97" s="1340" t="s">
        <v>475</v>
      </c>
      <c r="K97" s="513">
        <v>0.25</v>
      </c>
      <c r="L97" s="337" t="s">
        <v>22</v>
      </c>
      <c r="M97" s="336">
        <v>0.25</v>
      </c>
      <c r="N97" s="336">
        <v>0.5</v>
      </c>
      <c r="O97" s="336">
        <v>0.75</v>
      </c>
      <c r="P97" s="335">
        <v>1</v>
      </c>
      <c r="Q97" s="300">
        <f t="shared" si="17"/>
        <v>6.25E-2</v>
      </c>
      <c r="R97" s="300">
        <f t="shared" si="18"/>
        <v>0.125</v>
      </c>
      <c r="S97" s="300">
        <f t="shared" si="19"/>
        <v>0.1875</v>
      </c>
      <c r="T97" s="300">
        <f t="shared" si="20"/>
        <v>0.25</v>
      </c>
      <c r="U97" s="299">
        <f t="shared" si="21"/>
        <v>0.25</v>
      </c>
      <c r="V97" s="857"/>
      <c r="W97" s="857"/>
      <c r="X97" s="857"/>
      <c r="Y97" s="857"/>
      <c r="Z97" s="1287"/>
      <c r="AA97" s="1287"/>
      <c r="AB97" s="128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6" customHeight="1" x14ac:dyDescent="0.2">
      <c r="A98" s="1326"/>
      <c r="B98" s="1328"/>
      <c r="C98" s="1300"/>
      <c r="D98" s="1308"/>
      <c r="E98" s="781"/>
      <c r="F98" s="1377"/>
      <c r="G98" s="783"/>
      <c r="H98" s="783"/>
      <c r="I98" s="1316"/>
      <c r="J98" s="1339"/>
      <c r="K98" s="512">
        <v>0.25</v>
      </c>
      <c r="L98" s="334" t="s">
        <v>23</v>
      </c>
      <c r="M98" s="296">
        <v>0</v>
      </c>
      <c r="N98" s="296">
        <v>0</v>
      </c>
      <c r="O98" s="296">
        <v>0</v>
      </c>
      <c r="P98" s="296">
        <v>0</v>
      </c>
      <c r="Q98" s="296">
        <f t="shared" si="17"/>
        <v>0</v>
      </c>
      <c r="R98" s="296">
        <f t="shared" si="18"/>
        <v>0</v>
      </c>
      <c r="S98" s="296">
        <f t="shared" si="19"/>
        <v>0</v>
      </c>
      <c r="T98" s="296">
        <f t="shared" si="20"/>
        <v>0</v>
      </c>
      <c r="U98" s="295">
        <f t="shared" si="21"/>
        <v>0</v>
      </c>
      <c r="V98" s="857"/>
      <c r="W98" s="857"/>
      <c r="X98" s="857"/>
      <c r="Y98" s="857"/>
      <c r="Z98" s="1287"/>
      <c r="AA98" s="1287"/>
      <c r="AB98" s="128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47.45" customHeight="1" x14ac:dyDescent="0.2">
      <c r="A99" s="1326"/>
      <c r="B99" s="1328"/>
      <c r="C99" s="1300"/>
      <c r="D99" s="1308"/>
      <c r="E99" s="781"/>
      <c r="F99" s="1377"/>
      <c r="G99" s="783"/>
      <c r="H99" s="783"/>
      <c r="I99" s="1316"/>
      <c r="J99" s="1317" t="s">
        <v>476</v>
      </c>
      <c r="K99" s="513">
        <v>0.25</v>
      </c>
      <c r="L99" s="337" t="s">
        <v>22</v>
      </c>
      <c r="M99" s="336">
        <v>0.25</v>
      </c>
      <c r="N99" s="336">
        <v>0.5</v>
      </c>
      <c r="O99" s="335">
        <v>0.75</v>
      </c>
      <c r="P99" s="335">
        <v>1</v>
      </c>
      <c r="Q99" s="300">
        <f t="shared" si="17"/>
        <v>6.25E-2</v>
      </c>
      <c r="R99" s="300">
        <f t="shared" si="18"/>
        <v>0.125</v>
      </c>
      <c r="S99" s="300">
        <f t="shared" si="19"/>
        <v>0.1875</v>
      </c>
      <c r="T99" s="300">
        <f t="shared" si="20"/>
        <v>0.25</v>
      </c>
      <c r="U99" s="299">
        <f t="shared" si="21"/>
        <v>0.25</v>
      </c>
      <c r="V99" s="857"/>
      <c r="W99" s="857"/>
      <c r="X99" s="857"/>
      <c r="Y99" s="857"/>
      <c r="Z99" s="1287"/>
      <c r="AA99" s="1287"/>
      <c r="AB99" s="128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8.5" customHeight="1" x14ac:dyDescent="0.2">
      <c r="A100" s="1326"/>
      <c r="B100" s="1328"/>
      <c r="C100" s="1300"/>
      <c r="D100" s="1308"/>
      <c r="E100" s="781"/>
      <c r="F100" s="1377"/>
      <c r="G100" s="783"/>
      <c r="H100" s="783"/>
      <c r="I100" s="1316"/>
      <c r="J100" s="1318"/>
      <c r="K100" s="512">
        <v>0.25</v>
      </c>
      <c r="L100" s="334" t="s">
        <v>23</v>
      </c>
      <c r="M100" s="296">
        <v>0</v>
      </c>
      <c r="N100" s="296">
        <v>0</v>
      </c>
      <c r="O100" s="296">
        <v>0</v>
      </c>
      <c r="P100" s="296">
        <v>0</v>
      </c>
      <c r="Q100" s="296">
        <f t="shared" si="17"/>
        <v>0</v>
      </c>
      <c r="R100" s="296">
        <f t="shared" si="18"/>
        <v>0</v>
      </c>
      <c r="S100" s="296">
        <f t="shared" si="19"/>
        <v>0</v>
      </c>
      <c r="T100" s="296">
        <f t="shared" si="20"/>
        <v>0</v>
      </c>
      <c r="U100" s="295">
        <f t="shared" si="21"/>
        <v>0</v>
      </c>
      <c r="V100" s="857"/>
      <c r="W100" s="857"/>
      <c r="X100" s="857"/>
      <c r="Y100" s="857"/>
      <c r="Z100" s="1287"/>
      <c r="AA100" s="1287"/>
      <c r="AB100" s="128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34.15" customHeight="1" x14ac:dyDescent="0.2">
      <c r="A101" s="1326"/>
      <c r="B101" s="1328"/>
      <c r="C101" s="1300"/>
      <c r="D101" s="1308"/>
      <c r="E101" s="781"/>
      <c r="F101" s="1377"/>
      <c r="G101" s="783"/>
      <c r="H101" s="783"/>
      <c r="I101" s="1316"/>
      <c r="J101" s="1317" t="s">
        <v>477</v>
      </c>
      <c r="K101" s="513">
        <v>0.15</v>
      </c>
      <c r="L101" s="337" t="s">
        <v>22</v>
      </c>
      <c r="M101" s="336">
        <v>0.25</v>
      </c>
      <c r="N101" s="336">
        <v>0.5</v>
      </c>
      <c r="O101" s="335">
        <v>0.75</v>
      </c>
      <c r="P101" s="335">
        <v>1</v>
      </c>
      <c r="Q101" s="339">
        <f t="shared" si="17"/>
        <v>3.7499999999999999E-2</v>
      </c>
      <c r="R101" s="339">
        <f t="shared" si="18"/>
        <v>7.4999999999999997E-2</v>
      </c>
      <c r="S101" s="339">
        <f t="shared" si="19"/>
        <v>0.11249999999999999</v>
      </c>
      <c r="T101" s="339">
        <f t="shared" si="20"/>
        <v>0.15</v>
      </c>
      <c r="U101" s="338">
        <f t="shared" si="21"/>
        <v>0.15</v>
      </c>
      <c r="V101" s="857"/>
      <c r="W101" s="857"/>
      <c r="X101" s="857"/>
      <c r="Y101" s="857"/>
      <c r="Z101" s="1287"/>
      <c r="AA101" s="1287"/>
      <c r="AB101" s="128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40.15" customHeight="1" x14ac:dyDescent="0.2">
      <c r="A102" s="1326"/>
      <c r="B102" s="1328"/>
      <c r="C102" s="1300"/>
      <c r="D102" s="1308"/>
      <c r="E102" s="781"/>
      <c r="F102" s="1377"/>
      <c r="G102" s="783"/>
      <c r="H102" s="783"/>
      <c r="I102" s="1316"/>
      <c r="J102" s="1318"/>
      <c r="K102" s="512">
        <v>0.15</v>
      </c>
      <c r="L102" s="334" t="s">
        <v>23</v>
      </c>
      <c r="M102" s="296">
        <v>0</v>
      </c>
      <c r="N102" s="296">
        <v>0</v>
      </c>
      <c r="O102" s="296">
        <v>0</v>
      </c>
      <c r="P102" s="296">
        <v>0</v>
      </c>
      <c r="Q102" s="296">
        <f t="shared" si="17"/>
        <v>0</v>
      </c>
      <c r="R102" s="296">
        <f t="shared" si="18"/>
        <v>0</v>
      </c>
      <c r="S102" s="296">
        <f t="shared" si="19"/>
        <v>0</v>
      </c>
      <c r="T102" s="296">
        <f t="shared" si="20"/>
        <v>0</v>
      </c>
      <c r="U102" s="295">
        <f t="shared" si="21"/>
        <v>0</v>
      </c>
      <c r="V102" s="857"/>
      <c r="W102" s="857"/>
      <c r="X102" s="857"/>
      <c r="Y102" s="857"/>
      <c r="Z102" s="1287"/>
      <c r="AA102" s="1287"/>
      <c r="AB102" s="128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39.6" customHeight="1" x14ac:dyDescent="0.2">
      <c r="A103" s="1326"/>
      <c r="B103" s="1328"/>
      <c r="C103" s="1300"/>
      <c r="D103" s="1308"/>
      <c r="E103" s="781"/>
      <c r="F103" s="1377"/>
      <c r="G103" s="783"/>
      <c r="H103" s="783"/>
      <c r="I103" s="1316"/>
      <c r="J103" s="1340" t="s">
        <v>478</v>
      </c>
      <c r="K103" s="513">
        <v>0.15</v>
      </c>
      <c r="L103" s="337" t="s">
        <v>22</v>
      </c>
      <c r="M103" s="336">
        <v>0</v>
      </c>
      <c r="N103" s="336">
        <v>0.5</v>
      </c>
      <c r="O103" s="335">
        <v>0.75</v>
      </c>
      <c r="P103" s="335">
        <v>1</v>
      </c>
      <c r="Q103" s="300">
        <f t="shared" si="17"/>
        <v>0</v>
      </c>
      <c r="R103" s="300">
        <f t="shared" si="18"/>
        <v>7.4999999999999997E-2</v>
      </c>
      <c r="S103" s="300">
        <f t="shared" si="19"/>
        <v>0.11249999999999999</v>
      </c>
      <c r="T103" s="300">
        <f t="shared" si="20"/>
        <v>0.15</v>
      </c>
      <c r="U103" s="299">
        <f t="shared" si="21"/>
        <v>0.15</v>
      </c>
      <c r="V103" s="857"/>
      <c r="W103" s="857"/>
      <c r="X103" s="857"/>
      <c r="Y103" s="857"/>
      <c r="Z103" s="1287"/>
      <c r="AA103" s="1287"/>
      <c r="AB103" s="128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43.15" customHeight="1" x14ac:dyDescent="0.2">
      <c r="A104" s="1326"/>
      <c r="B104" s="1328"/>
      <c r="C104" s="1300"/>
      <c r="D104" s="1308"/>
      <c r="E104" s="781"/>
      <c r="F104" s="1377"/>
      <c r="G104" s="783"/>
      <c r="H104" s="783"/>
      <c r="I104" s="1316"/>
      <c r="J104" s="1339"/>
      <c r="K104" s="512">
        <v>0.15</v>
      </c>
      <c r="L104" s="334" t="s">
        <v>23</v>
      </c>
      <c r="M104" s="296">
        <v>0</v>
      </c>
      <c r="N104" s="296">
        <v>0</v>
      </c>
      <c r="O104" s="296">
        <v>0</v>
      </c>
      <c r="P104" s="296">
        <v>0</v>
      </c>
      <c r="Q104" s="296">
        <f t="shared" si="17"/>
        <v>0</v>
      </c>
      <c r="R104" s="296">
        <f t="shared" si="18"/>
        <v>0</v>
      </c>
      <c r="S104" s="296">
        <f t="shared" si="19"/>
        <v>0</v>
      </c>
      <c r="T104" s="296">
        <f t="shared" si="20"/>
        <v>0</v>
      </c>
      <c r="U104" s="295">
        <f t="shared" si="21"/>
        <v>0</v>
      </c>
      <c r="V104" s="857"/>
      <c r="W104" s="857"/>
      <c r="X104" s="857"/>
      <c r="Y104" s="857"/>
      <c r="Z104" s="1287"/>
      <c r="AA104" s="1287"/>
      <c r="AB104" s="128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25.9" customHeight="1" x14ac:dyDescent="0.2">
      <c r="A105" s="1326"/>
      <c r="B105" s="1328"/>
      <c r="C105" s="1300"/>
      <c r="D105" s="1308" t="s">
        <v>376</v>
      </c>
      <c r="E105" s="1368" t="s">
        <v>486</v>
      </c>
      <c r="F105" s="1370">
        <v>128</v>
      </c>
      <c r="G105" s="1370" t="s">
        <v>487</v>
      </c>
      <c r="H105" s="1379" t="s">
        <v>488</v>
      </c>
      <c r="I105" s="1315">
        <v>0</v>
      </c>
      <c r="J105" s="1380" t="s">
        <v>479</v>
      </c>
      <c r="K105" s="514">
        <v>0.1</v>
      </c>
      <c r="L105" s="331" t="s">
        <v>22</v>
      </c>
      <c r="M105" s="332">
        <v>0.2</v>
      </c>
      <c r="N105" s="332">
        <v>0.5</v>
      </c>
      <c r="O105" s="330">
        <v>1</v>
      </c>
      <c r="P105" s="330">
        <v>1</v>
      </c>
      <c r="Q105" s="300">
        <f t="shared" si="17"/>
        <v>2.0000000000000004E-2</v>
      </c>
      <c r="R105" s="300">
        <f t="shared" si="18"/>
        <v>0.05</v>
      </c>
      <c r="S105" s="300">
        <f t="shared" si="19"/>
        <v>0.1</v>
      </c>
      <c r="T105" s="300">
        <f t="shared" si="20"/>
        <v>0.1</v>
      </c>
      <c r="U105" s="299">
        <f t="shared" si="21"/>
        <v>0.1</v>
      </c>
      <c r="V105" s="857">
        <v>0</v>
      </c>
      <c r="W105" s="857">
        <v>0</v>
      </c>
      <c r="X105" s="857">
        <v>0</v>
      </c>
      <c r="Y105" s="857">
        <v>0</v>
      </c>
      <c r="Z105" s="1287"/>
      <c r="AA105" s="1287"/>
      <c r="AB105" s="128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26.45" customHeight="1" x14ac:dyDescent="0.2">
      <c r="A106" s="1326"/>
      <c r="B106" s="1328"/>
      <c r="C106" s="1300"/>
      <c r="D106" s="1308"/>
      <c r="E106" s="1369"/>
      <c r="F106" s="1309"/>
      <c r="G106" s="1309"/>
      <c r="H106" s="1310"/>
      <c r="I106" s="1316"/>
      <c r="J106" s="1381"/>
      <c r="K106" s="515">
        <v>0.1</v>
      </c>
      <c r="L106" s="328" t="s">
        <v>23</v>
      </c>
      <c r="M106" s="333">
        <v>0</v>
      </c>
      <c r="N106" s="333">
        <v>0</v>
      </c>
      <c r="O106" s="333">
        <v>0</v>
      </c>
      <c r="P106" s="333">
        <v>0</v>
      </c>
      <c r="Q106" s="296">
        <f t="shared" si="17"/>
        <v>0</v>
      </c>
      <c r="R106" s="296">
        <f t="shared" si="18"/>
        <v>0</v>
      </c>
      <c r="S106" s="296">
        <f t="shared" si="19"/>
        <v>0</v>
      </c>
      <c r="T106" s="296">
        <f t="shared" si="20"/>
        <v>0</v>
      </c>
      <c r="U106" s="295">
        <f t="shared" si="21"/>
        <v>0</v>
      </c>
      <c r="V106" s="857"/>
      <c r="W106" s="857"/>
      <c r="X106" s="857"/>
      <c r="Y106" s="857"/>
      <c r="Z106" s="1287"/>
      <c r="AA106" s="1287"/>
      <c r="AB106" s="128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25.9" customHeight="1" x14ac:dyDescent="0.2">
      <c r="A107" s="1326"/>
      <c r="B107" s="1328"/>
      <c r="C107" s="1300"/>
      <c r="D107" s="1308"/>
      <c r="E107" s="1369"/>
      <c r="F107" s="1309"/>
      <c r="G107" s="1309"/>
      <c r="H107" s="1310"/>
      <c r="I107" s="1316"/>
      <c r="J107" s="1380" t="s">
        <v>480</v>
      </c>
      <c r="K107" s="514">
        <v>0.15</v>
      </c>
      <c r="L107" s="331" t="s">
        <v>22</v>
      </c>
      <c r="M107" s="332">
        <v>0</v>
      </c>
      <c r="N107" s="332">
        <v>0</v>
      </c>
      <c r="O107" s="332">
        <v>0.5</v>
      </c>
      <c r="P107" s="332">
        <v>1</v>
      </c>
      <c r="Q107" s="300">
        <f t="shared" si="17"/>
        <v>0</v>
      </c>
      <c r="R107" s="300">
        <f t="shared" si="18"/>
        <v>0</v>
      </c>
      <c r="S107" s="300">
        <f t="shared" si="19"/>
        <v>7.4999999999999997E-2</v>
      </c>
      <c r="T107" s="300">
        <f t="shared" si="20"/>
        <v>0.15</v>
      </c>
      <c r="U107" s="299">
        <f t="shared" si="21"/>
        <v>0.15</v>
      </c>
      <c r="V107" s="857"/>
      <c r="W107" s="857"/>
      <c r="X107" s="857"/>
      <c r="Y107" s="857"/>
      <c r="Z107" s="1287"/>
      <c r="AA107" s="1287"/>
      <c r="AB107" s="128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39.75" customHeight="1" x14ac:dyDescent="0.2">
      <c r="A108" s="1326"/>
      <c r="B108" s="1328"/>
      <c r="C108" s="1300"/>
      <c r="D108" s="1308"/>
      <c r="E108" s="1369"/>
      <c r="F108" s="1309"/>
      <c r="G108" s="1309"/>
      <c r="H108" s="1310"/>
      <c r="I108" s="1316"/>
      <c r="J108" s="1381"/>
      <c r="K108" s="515">
        <v>0.15</v>
      </c>
      <c r="L108" s="328" t="s">
        <v>23</v>
      </c>
      <c r="M108" s="327">
        <v>0</v>
      </c>
      <c r="N108" s="327">
        <v>0</v>
      </c>
      <c r="O108" s="327">
        <v>0.2</v>
      </c>
      <c r="P108" s="327">
        <v>0</v>
      </c>
      <c r="Q108" s="296">
        <f t="shared" si="17"/>
        <v>0</v>
      </c>
      <c r="R108" s="296">
        <f t="shared" si="18"/>
        <v>0</v>
      </c>
      <c r="S108" s="296">
        <f t="shared" si="19"/>
        <v>0.03</v>
      </c>
      <c r="T108" s="296">
        <f t="shared" si="20"/>
        <v>0</v>
      </c>
      <c r="U108" s="295">
        <f t="shared" si="21"/>
        <v>0.03</v>
      </c>
      <c r="V108" s="857"/>
      <c r="W108" s="857"/>
      <c r="X108" s="857"/>
      <c r="Y108" s="857"/>
      <c r="Z108" s="1287"/>
      <c r="AA108" s="1287"/>
      <c r="AB108" s="128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49.9" customHeight="1" x14ac:dyDescent="0.2">
      <c r="A109" s="1326"/>
      <c r="B109" s="1328"/>
      <c r="C109" s="1300"/>
      <c r="D109" s="1308"/>
      <c r="E109" s="1369"/>
      <c r="F109" s="1309"/>
      <c r="G109" s="1309"/>
      <c r="H109" s="1310"/>
      <c r="I109" s="1316"/>
      <c r="J109" s="1380" t="s">
        <v>481</v>
      </c>
      <c r="K109" s="514">
        <v>0.1</v>
      </c>
      <c r="L109" s="331" t="s">
        <v>22</v>
      </c>
      <c r="M109" s="332">
        <v>0.2</v>
      </c>
      <c r="N109" s="332">
        <v>0.5</v>
      </c>
      <c r="O109" s="330">
        <v>1</v>
      </c>
      <c r="P109" s="330">
        <v>1</v>
      </c>
      <c r="Q109" s="314">
        <f t="shared" si="17"/>
        <v>2.0000000000000004E-2</v>
      </c>
      <c r="R109" s="314">
        <f t="shared" si="18"/>
        <v>0.05</v>
      </c>
      <c r="S109" s="314">
        <f t="shared" si="19"/>
        <v>0.1</v>
      </c>
      <c r="T109" s="314">
        <f t="shared" si="20"/>
        <v>0.1</v>
      </c>
      <c r="U109" s="314">
        <f t="shared" si="21"/>
        <v>0.1</v>
      </c>
      <c r="V109" s="857"/>
      <c r="W109" s="857"/>
      <c r="X109" s="857"/>
      <c r="Y109" s="857"/>
      <c r="Z109" s="1287"/>
      <c r="AA109" s="1287"/>
      <c r="AB109" s="128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5.9" customHeight="1" x14ac:dyDescent="0.2">
      <c r="A110" s="1326"/>
      <c r="B110" s="1328"/>
      <c r="C110" s="1300"/>
      <c r="D110" s="1308"/>
      <c r="E110" s="1369"/>
      <c r="F110" s="1309"/>
      <c r="G110" s="1309"/>
      <c r="H110" s="1310"/>
      <c r="I110" s="1316"/>
      <c r="J110" s="1381"/>
      <c r="K110" s="515">
        <v>0.1</v>
      </c>
      <c r="L110" s="328" t="s">
        <v>23</v>
      </c>
      <c r="M110" s="333">
        <v>0</v>
      </c>
      <c r="N110" s="333">
        <v>0</v>
      </c>
      <c r="O110" s="333">
        <v>0</v>
      </c>
      <c r="P110" s="333">
        <v>0</v>
      </c>
      <c r="Q110" s="296">
        <f t="shared" si="17"/>
        <v>0</v>
      </c>
      <c r="R110" s="296">
        <f t="shared" si="18"/>
        <v>0</v>
      </c>
      <c r="S110" s="296">
        <f t="shared" si="19"/>
        <v>0</v>
      </c>
      <c r="T110" s="296">
        <f t="shared" si="20"/>
        <v>0</v>
      </c>
      <c r="U110" s="295">
        <f t="shared" si="21"/>
        <v>0</v>
      </c>
      <c r="V110" s="857"/>
      <c r="W110" s="857"/>
      <c r="X110" s="857"/>
      <c r="Y110" s="857"/>
      <c r="Z110" s="1287"/>
      <c r="AA110" s="1287"/>
      <c r="AB110" s="128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25.9" customHeight="1" x14ac:dyDescent="0.2">
      <c r="A111" s="1326"/>
      <c r="B111" s="1328"/>
      <c r="C111" s="1300"/>
      <c r="D111" s="1308"/>
      <c r="E111" s="1369"/>
      <c r="F111" s="1309"/>
      <c r="G111" s="1309"/>
      <c r="H111" s="1310"/>
      <c r="I111" s="1316"/>
      <c r="J111" s="1380" t="s">
        <v>482</v>
      </c>
      <c r="K111" s="514">
        <v>0.15</v>
      </c>
      <c r="L111" s="331" t="s">
        <v>22</v>
      </c>
      <c r="M111" s="332">
        <v>0</v>
      </c>
      <c r="N111" s="332">
        <v>0</v>
      </c>
      <c r="O111" s="332">
        <v>0.5</v>
      </c>
      <c r="P111" s="332">
        <v>1</v>
      </c>
      <c r="Q111" s="300">
        <f t="shared" ref="Q111:Q131" si="22">+SUM(M111:M111)*K111</f>
        <v>0</v>
      </c>
      <c r="R111" s="300">
        <f t="shared" ref="R111:R131" si="23">+SUM(N111:N111)*K111</f>
        <v>0</v>
      </c>
      <c r="S111" s="300">
        <f t="shared" ref="S111:S131" si="24">+SUM(O111:O111)*K111</f>
        <v>7.4999999999999997E-2</v>
      </c>
      <c r="T111" s="300">
        <f t="shared" ref="T111:T131" si="25">+SUM(P111:P111)*K111</f>
        <v>0.15</v>
      </c>
      <c r="U111" s="299">
        <f t="shared" ref="U111:U131" si="26">+MAX(Q111:T111)</f>
        <v>0.15</v>
      </c>
      <c r="V111" s="857"/>
      <c r="W111" s="857"/>
      <c r="X111" s="857"/>
      <c r="Y111" s="857"/>
      <c r="Z111" s="1287"/>
      <c r="AA111" s="1287"/>
      <c r="AB111" s="128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25.9" customHeight="1" x14ac:dyDescent="0.2">
      <c r="A112" s="1326"/>
      <c r="B112" s="1328"/>
      <c r="C112" s="1300"/>
      <c r="D112" s="1308"/>
      <c r="E112" s="1369"/>
      <c r="F112" s="1309"/>
      <c r="G112" s="1309"/>
      <c r="H112" s="1310"/>
      <c r="I112" s="1316"/>
      <c r="J112" s="1382"/>
      <c r="K112" s="515">
        <v>0.15</v>
      </c>
      <c r="L112" s="328" t="s">
        <v>23</v>
      </c>
      <c r="M112" s="305">
        <v>0</v>
      </c>
      <c r="N112" s="305">
        <v>0</v>
      </c>
      <c r="O112" s="305">
        <v>0</v>
      </c>
      <c r="P112" s="304">
        <v>0</v>
      </c>
      <c r="Q112" s="296">
        <f t="shared" si="22"/>
        <v>0</v>
      </c>
      <c r="R112" s="296">
        <f t="shared" si="23"/>
        <v>0</v>
      </c>
      <c r="S112" s="296">
        <f t="shared" si="24"/>
        <v>0</v>
      </c>
      <c r="T112" s="296">
        <f t="shared" si="25"/>
        <v>0</v>
      </c>
      <c r="U112" s="295">
        <f t="shared" si="26"/>
        <v>0</v>
      </c>
      <c r="V112" s="857"/>
      <c r="W112" s="857"/>
      <c r="X112" s="857"/>
      <c r="Y112" s="857"/>
      <c r="Z112" s="1287"/>
      <c r="AA112" s="1287"/>
      <c r="AB112" s="128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25.9" customHeight="1" x14ac:dyDescent="0.2">
      <c r="A113" s="1326"/>
      <c r="B113" s="1328"/>
      <c r="C113" s="1300"/>
      <c r="D113" s="1308"/>
      <c r="E113" s="1369"/>
      <c r="F113" s="1309"/>
      <c r="G113" s="1309" t="s">
        <v>489</v>
      </c>
      <c r="H113" s="1310" t="s">
        <v>490</v>
      </c>
      <c r="I113" s="1316"/>
      <c r="J113" s="1383" t="s">
        <v>483</v>
      </c>
      <c r="K113" s="516">
        <v>0.1</v>
      </c>
      <c r="L113" s="331" t="s">
        <v>22</v>
      </c>
      <c r="M113" s="332">
        <v>0.5</v>
      </c>
      <c r="N113" s="332">
        <v>1</v>
      </c>
      <c r="O113" s="330">
        <v>1</v>
      </c>
      <c r="P113" s="330">
        <v>1</v>
      </c>
      <c r="Q113" s="300">
        <f t="shared" si="22"/>
        <v>0.05</v>
      </c>
      <c r="R113" s="300">
        <f t="shared" si="23"/>
        <v>0.1</v>
      </c>
      <c r="S113" s="300">
        <f t="shared" si="24"/>
        <v>0.1</v>
      </c>
      <c r="T113" s="300">
        <f t="shared" si="25"/>
        <v>0.1</v>
      </c>
      <c r="U113" s="299">
        <f t="shared" si="26"/>
        <v>0.1</v>
      </c>
      <c r="V113" s="857"/>
      <c r="W113" s="857"/>
      <c r="X113" s="857"/>
      <c r="Y113" s="857"/>
      <c r="Z113" s="1287"/>
      <c r="AA113" s="1287"/>
      <c r="AB113" s="128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25.9" customHeight="1" x14ac:dyDescent="0.2">
      <c r="A114" s="1326"/>
      <c r="B114" s="1328"/>
      <c r="C114" s="1300"/>
      <c r="D114" s="1308"/>
      <c r="E114" s="1369"/>
      <c r="F114" s="1309"/>
      <c r="G114" s="1309"/>
      <c r="H114" s="1310"/>
      <c r="I114" s="1316"/>
      <c r="J114" s="1383"/>
      <c r="K114" s="517">
        <v>0.1</v>
      </c>
      <c r="L114" s="328" t="s">
        <v>23</v>
      </c>
      <c r="M114" s="305">
        <v>0</v>
      </c>
      <c r="N114" s="305">
        <v>0</v>
      </c>
      <c r="O114" s="305">
        <v>0</v>
      </c>
      <c r="P114" s="304">
        <v>0</v>
      </c>
      <c r="Q114" s="296">
        <f t="shared" si="22"/>
        <v>0</v>
      </c>
      <c r="R114" s="296">
        <f t="shared" si="23"/>
        <v>0</v>
      </c>
      <c r="S114" s="296">
        <f t="shared" si="24"/>
        <v>0</v>
      </c>
      <c r="T114" s="296">
        <f t="shared" si="25"/>
        <v>0</v>
      </c>
      <c r="U114" s="295">
        <f t="shared" si="26"/>
        <v>0</v>
      </c>
      <c r="V114" s="857"/>
      <c r="W114" s="857"/>
      <c r="X114" s="857"/>
      <c r="Y114" s="857"/>
      <c r="Z114" s="1287"/>
      <c r="AA114" s="1287"/>
      <c r="AB114" s="128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25.9" customHeight="1" x14ac:dyDescent="0.2">
      <c r="A115" s="1326"/>
      <c r="B115" s="1328"/>
      <c r="C115" s="1300"/>
      <c r="D115" s="1308"/>
      <c r="E115" s="1369"/>
      <c r="F115" s="1309"/>
      <c r="G115" s="1309"/>
      <c r="H115" s="1310"/>
      <c r="I115" s="1316"/>
      <c r="J115" s="1371" t="s">
        <v>484</v>
      </c>
      <c r="K115" s="516">
        <v>0.15</v>
      </c>
      <c r="L115" s="331" t="s">
        <v>22</v>
      </c>
      <c r="M115" s="332">
        <v>0</v>
      </c>
      <c r="N115" s="332">
        <v>1</v>
      </c>
      <c r="O115" s="330">
        <v>1</v>
      </c>
      <c r="P115" s="330">
        <v>1</v>
      </c>
      <c r="Q115" s="300">
        <f t="shared" si="22"/>
        <v>0</v>
      </c>
      <c r="R115" s="300">
        <f t="shared" si="23"/>
        <v>0.15</v>
      </c>
      <c r="S115" s="300">
        <f t="shared" si="24"/>
        <v>0.15</v>
      </c>
      <c r="T115" s="300">
        <f t="shared" si="25"/>
        <v>0.15</v>
      </c>
      <c r="U115" s="299">
        <f t="shared" si="26"/>
        <v>0.15</v>
      </c>
      <c r="V115" s="857"/>
      <c r="W115" s="857"/>
      <c r="X115" s="857"/>
      <c r="Y115" s="857"/>
      <c r="Z115" s="1287"/>
      <c r="AA115" s="1287"/>
      <c r="AB115" s="128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25.9" customHeight="1" x14ac:dyDescent="0.2">
      <c r="A116" s="1326"/>
      <c r="B116" s="1328"/>
      <c r="C116" s="1300"/>
      <c r="D116" s="1308"/>
      <c r="E116" s="1369"/>
      <c r="F116" s="1309"/>
      <c r="G116" s="1309"/>
      <c r="H116" s="1310"/>
      <c r="I116" s="1316"/>
      <c r="J116" s="1372"/>
      <c r="K116" s="517">
        <v>0.15</v>
      </c>
      <c r="L116" s="328" t="s">
        <v>23</v>
      </c>
      <c r="M116" s="305">
        <v>0</v>
      </c>
      <c r="N116" s="305">
        <v>0</v>
      </c>
      <c r="O116" s="305">
        <v>0</v>
      </c>
      <c r="P116" s="304">
        <v>0</v>
      </c>
      <c r="Q116" s="296">
        <f t="shared" si="22"/>
        <v>0</v>
      </c>
      <c r="R116" s="296">
        <f t="shared" si="23"/>
        <v>0</v>
      </c>
      <c r="S116" s="296">
        <f t="shared" si="24"/>
        <v>0</v>
      </c>
      <c r="T116" s="296">
        <f t="shared" si="25"/>
        <v>0</v>
      </c>
      <c r="U116" s="295">
        <f t="shared" si="26"/>
        <v>0</v>
      </c>
      <c r="V116" s="857"/>
      <c r="W116" s="857"/>
      <c r="X116" s="857"/>
      <c r="Y116" s="857"/>
      <c r="Z116" s="1287"/>
      <c r="AA116" s="1287"/>
      <c r="AB116" s="128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25.9" customHeight="1" x14ac:dyDescent="0.2">
      <c r="A117" s="1326"/>
      <c r="B117" s="1328"/>
      <c r="C117" s="1300"/>
      <c r="D117" s="1308"/>
      <c r="E117" s="1369"/>
      <c r="F117" s="1309"/>
      <c r="G117" s="1309"/>
      <c r="H117" s="1310"/>
      <c r="I117" s="1316"/>
      <c r="J117" s="1373" t="s">
        <v>485</v>
      </c>
      <c r="K117" s="516">
        <v>0.25</v>
      </c>
      <c r="L117" s="331" t="s">
        <v>22</v>
      </c>
      <c r="M117" s="332">
        <v>0</v>
      </c>
      <c r="N117" s="332">
        <v>0</v>
      </c>
      <c r="O117" s="330">
        <v>0.5</v>
      </c>
      <c r="P117" s="330">
        <v>1</v>
      </c>
      <c r="Q117" s="300">
        <f t="shared" si="22"/>
        <v>0</v>
      </c>
      <c r="R117" s="300">
        <f t="shared" si="23"/>
        <v>0</v>
      </c>
      <c r="S117" s="300">
        <f t="shared" si="24"/>
        <v>0.125</v>
      </c>
      <c r="T117" s="300">
        <f t="shared" si="25"/>
        <v>0.25</v>
      </c>
      <c r="U117" s="299">
        <f t="shared" si="26"/>
        <v>0.25</v>
      </c>
      <c r="V117" s="857"/>
      <c r="W117" s="857"/>
      <c r="X117" s="857"/>
      <c r="Y117" s="857"/>
      <c r="Z117" s="1287"/>
      <c r="AA117" s="1287"/>
      <c r="AB117" s="128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5.9" customHeight="1" x14ac:dyDescent="0.2">
      <c r="A118" s="1326"/>
      <c r="B118" s="1328"/>
      <c r="C118" s="1300"/>
      <c r="D118" s="1308"/>
      <c r="E118" s="1369"/>
      <c r="F118" s="1309"/>
      <c r="G118" s="1309"/>
      <c r="H118" s="1310"/>
      <c r="I118" s="1316"/>
      <c r="J118" s="1374"/>
      <c r="K118" s="517">
        <v>0.25</v>
      </c>
      <c r="L118" s="328" t="s">
        <v>23</v>
      </c>
      <c r="M118" s="305">
        <v>0</v>
      </c>
      <c r="N118" s="305">
        <v>0</v>
      </c>
      <c r="O118" s="305">
        <v>0</v>
      </c>
      <c r="P118" s="304">
        <v>0</v>
      </c>
      <c r="Q118" s="296">
        <f t="shared" si="22"/>
        <v>0</v>
      </c>
      <c r="R118" s="296">
        <f t="shared" si="23"/>
        <v>0</v>
      </c>
      <c r="S118" s="296">
        <f t="shared" si="24"/>
        <v>0</v>
      </c>
      <c r="T118" s="296">
        <f t="shared" si="25"/>
        <v>0</v>
      </c>
      <c r="U118" s="295">
        <f t="shared" si="26"/>
        <v>0</v>
      </c>
      <c r="V118" s="857"/>
      <c r="W118" s="857"/>
      <c r="X118" s="857"/>
      <c r="Y118" s="857"/>
      <c r="Z118" s="1287"/>
      <c r="AA118" s="1287"/>
      <c r="AB118" s="128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37.9" customHeight="1" x14ac:dyDescent="0.2">
      <c r="A119" s="1326"/>
      <c r="B119" s="1328"/>
      <c r="C119" s="1300"/>
      <c r="D119" s="1308" t="s">
        <v>377</v>
      </c>
      <c r="E119" s="1022" t="s">
        <v>491</v>
      </c>
      <c r="F119" s="1022">
        <v>129</v>
      </c>
      <c r="G119" s="1386" t="s">
        <v>492</v>
      </c>
      <c r="H119" s="1387" t="s">
        <v>493</v>
      </c>
      <c r="I119" s="1315">
        <v>0</v>
      </c>
      <c r="J119" s="1383" t="s">
        <v>494</v>
      </c>
      <c r="K119" s="518">
        <v>0.3</v>
      </c>
      <c r="L119" s="331" t="s">
        <v>22</v>
      </c>
      <c r="M119" s="330">
        <v>0.5</v>
      </c>
      <c r="N119" s="330">
        <v>1</v>
      </c>
      <c r="O119" s="329">
        <v>1</v>
      </c>
      <c r="P119" s="329">
        <v>1</v>
      </c>
      <c r="Q119" s="300">
        <f t="shared" si="22"/>
        <v>0.15</v>
      </c>
      <c r="R119" s="300">
        <f t="shared" si="23"/>
        <v>0.3</v>
      </c>
      <c r="S119" s="300">
        <f t="shared" si="24"/>
        <v>0.3</v>
      </c>
      <c r="T119" s="300">
        <f t="shared" si="25"/>
        <v>0.3</v>
      </c>
      <c r="U119" s="299">
        <f t="shared" si="26"/>
        <v>0.3</v>
      </c>
      <c r="V119" s="857">
        <v>0</v>
      </c>
      <c r="W119" s="857">
        <v>0</v>
      </c>
      <c r="X119" s="857">
        <v>0</v>
      </c>
      <c r="Y119" s="857">
        <v>0</v>
      </c>
      <c r="Z119" s="1287"/>
      <c r="AA119" s="1287"/>
      <c r="AB119" s="128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 customHeight="1" x14ac:dyDescent="0.2">
      <c r="A120" s="1326"/>
      <c r="B120" s="1328"/>
      <c r="C120" s="1300"/>
      <c r="D120" s="1308"/>
      <c r="E120" s="1022"/>
      <c r="F120" s="1022"/>
      <c r="G120" s="1386"/>
      <c r="H120" s="1387"/>
      <c r="I120" s="1316"/>
      <c r="J120" s="1383"/>
      <c r="K120" s="517">
        <v>0.3</v>
      </c>
      <c r="L120" s="328" t="s">
        <v>23</v>
      </c>
      <c r="M120" s="327">
        <v>0</v>
      </c>
      <c r="N120" s="327">
        <v>0</v>
      </c>
      <c r="O120" s="327">
        <v>0</v>
      </c>
      <c r="P120" s="327">
        <v>0</v>
      </c>
      <c r="Q120" s="296">
        <f t="shared" si="22"/>
        <v>0</v>
      </c>
      <c r="R120" s="296">
        <f t="shared" si="23"/>
        <v>0</v>
      </c>
      <c r="S120" s="296">
        <f t="shared" si="24"/>
        <v>0</v>
      </c>
      <c r="T120" s="296">
        <f t="shared" si="25"/>
        <v>0</v>
      </c>
      <c r="U120" s="295">
        <f t="shared" si="26"/>
        <v>0</v>
      </c>
      <c r="V120" s="857"/>
      <c r="W120" s="857"/>
      <c r="X120" s="857"/>
      <c r="Y120" s="857"/>
      <c r="Z120" s="1287"/>
      <c r="AA120" s="1287"/>
      <c r="AB120" s="128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49.9" customHeight="1" x14ac:dyDescent="0.2">
      <c r="A121" s="1326"/>
      <c r="B121" s="1328"/>
      <c r="C121" s="1300"/>
      <c r="D121" s="1308"/>
      <c r="E121" s="1022"/>
      <c r="F121" s="1022"/>
      <c r="G121" s="1386"/>
      <c r="H121" s="1387"/>
      <c r="I121" s="1316"/>
      <c r="J121" s="1383" t="s">
        <v>495</v>
      </c>
      <c r="K121" s="518">
        <v>0.7</v>
      </c>
      <c r="L121" s="331" t="s">
        <v>22</v>
      </c>
      <c r="M121" s="330">
        <v>0</v>
      </c>
      <c r="N121" s="330">
        <v>0</v>
      </c>
      <c r="O121" s="329">
        <v>0.4</v>
      </c>
      <c r="P121" s="329">
        <v>1</v>
      </c>
      <c r="Q121" s="300">
        <f t="shared" si="22"/>
        <v>0</v>
      </c>
      <c r="R121" s="300">
        <f t="shared" si="23"/>
        <v>0</v>
      </c>
      <c r="S121" s="300">
        <f t="shared" si="24"/>
        <v>0.27999999999999997</v>
      </c>
      <c r="T121" s="300">
        <f t="shared" si="25"/>
        <v>0.7</v>
      </c>
      <c r="U121" s="299">
        <f t="shared" si="26"/>
        <v>0.7</v>
      </c>
      <c r="V121" s="857"/>
      <c r="W121" s="857"/>
      <c r="X121" s="857"/>
      <c r="Y121" s="857"/>
      <c r="Z121" s="1287"/>
      <c r="AA121" s="1287"/>
      <c r="AB121" s="128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18.600000000000001" customHeight="1" x14ac:dyDescent="0.2">
      <c r="A122" s="1326"/>
      <c r="B122" s="1328"/>
      <c r="C122" s="1300"/>
      <c r="D122" s="1308"/>
      <c r="E122" s="1022"/>
      <c r="F122" s="1022"/>
      <c r="G122" s="1386"/>
      <c r="H122" s="1387"/>
      <c r="I122" s="1316"/>
      <c r="J122" s="1383"/>
      <c r="K122" s="517">
        <v>0.7</v>
      </c>
      <c r="L122" s="328" t="s">
        <v>23</v>
      </c>
      <c r="M122" s="327">
        <v>0</v>
      </c>
      <c r="N122" s="327">
        <v>0</v>
      </c>
      <c r="O122" s="327">
        <v>0</v>
      </c>
      <c r="P122" s="327">
        <v>0</v>
      </c>
      <c r="Q122" s="296">
        <f t="shared" si="22"/>
        <v>0</v>
      </c>
      <c r="R122" s="296">
        <f t="shared" si="23"/>
        <v>0</v>
      </c>
      <c r="S122" s="296">
        <f t="shared" si="24"/>
        <v>0</v>
      </c>
      <c r="T122" s="296">
        <f t="shared" si="25"/>
        <v>0</v>
      </c>
      <c r="U122" s="295">
        <f t="shared" si="26"/>
        <v>0</v>
      </c>
      <c r="V122" s="857"/>
      <c r="W122" s="857"/>
      <c r="X122" s="857"/>
      <c r="Y122" s="857"/>
      <c r="Z122" s="1287"/>
      <c r="AA122" s="1287"/>
      <c r="AB122" s="128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4.45" customHeight="1" x14ac:dyDescent="0.2">
      <c r="A123" s="1326"/>
      <c r="B123" s="1328"/>
      <c r="C123" s="1300"/>
      <c r="D123" s="1308" t="s">
        <v>378</v>
      </c>
      <c r="E123" s="1018" t="s">
        <v>496</v>
      </c>
      <c r="F123" s="1022">
        <v>130</v>
      </c>
      <c r="G123" s="1022" t="s">
        <v>497</v>
      </c>
      <c r="H123" s="1298" t="s">
        <v>498</v>
      </c>
      <c r="I123" s="1315">
        <f>+MAX(V123:Y128)</f>
        <v>0</v>
      </c>
      <c r="J123" s="1338" t="s">
        <v>499</v>
      </c>
      <c r="K123" s="519">
        <v>0.2</v>
      </c>
      <c r="L123" s="331" t="s">
        <v>22</v>
      </c>
      <c r="M123" s="330">
        <v>0.5</v>
      </c>
      <c r="N123" s="330">
        <v>1</v>
      </c>
      <c r="O123" s="330">
        <v>1</v>
      </c>
      <c r="P123" s="330">
        <v>1</v>
      </c>
      <c r="Q123" s="300">
        <f t="shared" si="22"/>
        <v>0.1</v>
      </c>
      <c r="R123" s="300">
        <f t="shared" si="23"/>
        <v>0.2</v>
      </c>
      <c r="S123" s="300">
        <f t="shared" si="24"/>
        <v>0.2</v>
      </c>
      <c r="T123" s="300">
        <f t="shared" si="25"/>
        <v>0.2</v>
      </c>
      <c r="U123" s="299">
        <f t="shared" si="26"/>
        <v>0.2</v>
      </c>
      <c r="V123" s="1384">
        <f>+Q124+Q126+Q128</f>
        <v>0</v>
      </c>
      <c r="W123" s="1384">
        <f>+R124+R126+R128</f>
        <v>0</v>
      </c>
      <c r="X123" s="1384">
        <f>+S124+S126+S128</f>
        <v>0</v>
      </c>
      <c r="Y123" s="1384">
        <f>+T124+T126+T128</f>
        <v>0</v>
      </c>
      <c r="Z123" s="1287"/>
      <c r="AA123" s="1287"/>
      <c r="AB123" s="128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21.6" customHeight="1" x14ac:dyDescent="0.2">
      <c r="A124" s="1326"/>
      <c r="B124" s="1328"/>
      <c r="C124" s="1300"/>
      <c r="D124" s="1308"/>
      <c r="E124" s="1019"/>
      <c r="F124" s="1022"/>
      <c r="G124" s="1022"/>
      <c r="H124" s="1022"/>
      <c r="I124" s="1316"/>
      <c r="J124" s="1339"/>
      <c r="K124" s="515">
        <v>0.2</v>
      </c>
      <c r="L124" s="328" t="s">
        <v>23</v>
      </c>
      <c r="M124" s="327">
        <v>0</v>
      </c>
      <c r="N124" s="327">
        <v>0</v>
      </c>
      <c r="O124" s="327">
        <v>0</v>
      </c>
      <c r="P124" s="327">
        <v>0</v>
      </c>
      <c r="Q124" s="296">
        <f t="shared" si="22"/>
        <v>0</v>
      </c>
      <c r="R124" s="296">
        <f t="shared" si="23"/>
        <v>0</v>
      </c>
      <c r="S124" s="296">
        <f t="shared" si="24"/>
        <v>0</v>
      </c>
      <c r="T124" s="296">
        <f t="shared" si="25"/>
        <v>0</v>
      </c>
      <c r="U124" s="295">
        <f t="shared" si="26"/>
        <v>0</v>
      </c>
      <c r="V124" s="1385"/>
      <c r="W124" s="1385"/>
      <c r="X124" s="1385"/>
      <c r="Y124" s="1385"/>
      <c r="Z124" s="1287"/>
      <c r="AA124" s="1287"/>
      <c r="AB124" s="128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43.9" customHeight="1" x14ac:dyDescent="0.2">
      <c r="A125" s="1326"/>
      <c r="B125" s="1328"/>
      <c r="C125" s="1300"/>
      <c r="D125" s="1308"/>
      <c r="E125" s="1019"/>
      <c r="F125" s="1022"/>
      <c r="G125" s="1022"/>
      <c r="H125" s="1022"/>
      <c r="I125" s="1316"/>
      <c r="J125" s="1340" t="s">
        <v>500</v>
      </c>
      <c r="K125" s="519">
        <v>0.3</v>
      </c>
      <c r="L125" s="331" t="s">
        <v>22</v>
      </c>
      <c r="M125" s="330">
        <v>0</v>
      </c>
      <c r="N125" s="330">
        <v>0.5</v>
      </c>
      <c r="O125" s="329">
        <v>1</v>
      </c>
      <c r="P125" s="329">
        <v>1</v>
      </c>
      <c r="Q125" s="300">
        <f t="shared" si="22"/>
        <v>0</v>
      </c>
      <c r="R125" s="300">
        <f t="shared" si="23"/>
        <v>0.15</v>
      </c>
      <c r="S125" s="300">
        <f t="shared" si="24"/>
        <v>0.3</v>
      </c>
      <c r="T125" s="300">
        <f t="shared" si="25"/>
        <v>0.3</v>
      </c>
      <c r="U125" s="299">
        <f t="shared" si="26"/>
        <v>0.3</v>
      </c>
      <c r="V125" s="1385"/>
      <c r="W125" s="1385"/>
      <c r="X125" s="1385"/>
      <c r="Y125" s="1385"/>
      <c r="Z125" s="1287"/>
      <c r="AA125" s="1287"/>
      <c r="AB125" s="128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8.9" customHeight="1" x14ac:dyDescent="0.2">
      <c r="A126" s="1326"/>
      <c r="B126" s="1328"/>
      <c r="C126" s="1300"/>
      <c r="D126" s="1308"/>
      <c r="E126" s="1019"/>
      <c r="F126" s="1022"/>
      <c r="G126" s="1022"/>
      <c r="H126" s="1022"/>
      <c r="I126" s="1316"/>
      <c r="J126" s="1339"/>
      <c r="K126" s="515">
        <v>0.3</v>
      </c>
      <c r="L126" s="328" t="s">
        <v>23</v>
      </c>
      <c r="M126" s="327">
        <v>0</v>
      </c>
      <c r="N126" s="327">
        <v>0</v>
      </c>
      <c r="O126" s="327">
        <v>0</v>
      </c>
      <c r="P126" s="327">
        <v>0</v>
      </c>
      <c r="Q126" s="296">
        <f t="shared" si="22"/>
        <v>0</v>
      </c>
      <c r="R126" s="296">
        <f t="shared" si="23"/>
        <v>0</v>
      </c>
      <c r="S126" s="296">
        <f t="shared" si="24"/>
        <v>0</v>
      </c>
      <c r="T126" s="296">
        <f t="shared" si="25"/>
        <v>0</v>
      </c>
      <c r="U126" s="295">
        <f t="shared" si="26"/>
        <v>0</v>
      </c>
      <c r="V126" s="1385"/>
      <c r="W126" s="1385"/>
      <c r="X126" s="1385"/>
      <c r="Y126" s="1385"/>
      <c r="Z126" s="1287"/>
      <c r="AA126" s="1287"/>
      <c r="AB126" s="128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34.9" customHeight="1" x14ac:dyDescent="0.2">
      <c r="A127" s="1326"/>
      <c r="B127" s="1328"/>
      <c r="C127" s="1300"/>
      <c r="D127" s="1308"/>
      <c r="E127" s="1019"/>
      <c r="F127" s="1022"/>
      <c r="G127" s="1022"/>
      <c r="H127" s="1022"/>
      <c r="I127" s="1316"/>
      <c r="J127" s="1340" t="s">
        <v>501</v>
      </c>
      <c r="K127" s="519">
        <v>0.5</v>
      </c>
      <c r="L127" s="331" t="s">
        <v>22</v>
      </c>
      <c r="M127" s="330">
        <v>0</v>
      </c>
      <c r="N127" s="330">
        <v>0</v>
      </c>
      <c r="O127" s="329">
        <v>0.5</v>
      </c>
      <c r="P127" s="329">
        <v>1</v>
      </c>
      <c r="Q127" s="300">
        <f t="shared" si="22"/>
        <v>0</v>
      </c>
      <c r="R127" s="300">
        <f t="shared" si="23"/>
        <v>0</v>
      </c>
      <c r="S127" s="300">
        <f t="shared" si="24"/>
        <v>0.25</v>
      </c>
      <c r="T127" s="300">
        <f t="shared" si="25"/>
        <v>0.5</v>
      </c>
      <c r="U127" s="299">
        <f t="shared" si="26"/>
        <v>0.5</v>
      </c>
      <c r="V127" s="1385"/>
      <c r="W127" s="1385"/>
      <c r="X127" s="1385"/>
      <c r="Y127" s="1385"/>
      <c r="Z127" s="1287"/>
      <c r="AA127" s="1287"/>
      <c r="AB127" s="128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0" customHeight="1" x14ac:dyDescent="0.2">
      <c r="A128" s="1326"/>
      <c r="B128" s="1328"/>
      <c r="C128" s="1300"/>
      <c r="D128" s="1308"/>
      <c r="E128" s="1298"/>
      <c r="F128" s="1022"/>
      <c r="G128" s="1022"/>
      <c r="H128" s="1022"/>
      <c r="I128" s="1316"/>
      <c r="J128" s="1339"/>
      <c r="K128" s="515">
        <v>0.5</v>
      </c>
      <c r="L128" s="328" t="s">
        <v>23</v>
      </c>
      <c r="M128" s="327">
        <v>0</v>
      </c>
      <c r="N128" s="327">
        <v>0</v>
      </c>
      <c r="O128" s="327">
        <v>0</v>
      </c>
      <c r="P128" s="327">
        <v>0</v>
      </c>
      <c r="Q128" s="296">
        <f t="shared" si="22"/>
        <v>0</v>
      </c>
      <c r="R128" s="296">
        <f t="shared" si="23"/>
        <v>0</v>
      </c>
      <c r="S128" s="296">
        <f t="shared" si="24"/>
        <v>0</v>
      </c>
      <c r="T128" s="296">
        <f t="shared" si="25"/>
        <v>0</v>
      </c>
      <c r="U128" s="295">
        <f t="shared" si="26"/>
        <v>0</v>
      </c>
      <c r="V128" s="1385"/>
      <c r="W128" s="1385"/>
      <c r="X128" s="1385"/>
      <c r="Y128" s="1385"/>
      <c r="Z128" s="1287"/>
      <c r="AA128" s="1287"/>
      <c r="AB128" s="128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 customHeight="1" x14ac:dyDescent="0.2">
      <c r="A129" s="1326"/>
      <c r="B129" s="1328"/>
      <c r="C129" s="1300"/>
      <c r="D129" s="1308" t="s">
        <v>379</v>
      </c>
      <c r="E129" s="1018" t="s">
        <v>505</v>
      </c>
      <c r="F129" s="1018">
        <v>131</v>
      </c>
      <c r="G129" s="1018" t="s">
        <v>506</v>
      </c>
      <c r="H129" s="545" t="s">
        <v>507</v>
      </c>
      <c r="I129" s="1315">
        <f>+MAX(V129:Y134)</f>
        <v>0</v>
      </c>
      <c r="J129" s="1340" t="s">
        <v>502</v>
      </c>
      <c r="K129" s="519">
        <v>0.15</v>
      </c>
      <c r="L129" s="331" t="s">
        <v>22</v>
      </c>
      <c r="M129" s="330">
        <v>0.5</v>
      </c>
      <c r="N129" s="330">
        <v>1</v>
      </c>
      <c r="O129" s="329">
        <v>1</v>
      </c>
      <c r="P129" s="329">
        <v>1</v>
      </c>
      <c r="Q129" s="300">
        <f t="shared" si="22"/>
        <v>7.4999999999999997E-2</v>
      </c>
      <c r="R129" s="300">
        <f t="shared" si="23"/>
        <v>0.15</v>
      </c>
      <c r="S129" s="300">
        <f t="shared" si="24"/>
        <v>0.15</v>
      </c>
      <c r="T129" s="300">
        <f t="shared" si="25"/>
        <v>0.15</v>
      </c>
      <c r="U129" s="299">
        <f t="shared" si="26"/>
        <v>0.15</v>
      </c>
      <c r="V129" s="1130">
        <f>+Q130+Q134</f>
        <v>0</v>
      </c>
      <c r="W129" s="1130">
        <f>+R130+R134</f>
        <v>0</v>
      </c>
      <c r="X129" s="1130">
        <f>+S130+S134</f>
        <v>0</v>
      </c>
      <c r="Y129" s="1130">
        <f>+T130+T134</f>
        <v>0</v>
      </c>
      <c r="Z129" s="1287"/>
      <c r="AA129" s="1287"/>
      <c r="AB129" s="128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3" customHeight="1" x14ac:dyDescent="0.2">
      <c r="A130" s="1326"/>
      <c r="B130" s="1328"/>
      <c r="C130" s="1300"/>
      <c r="D130" s="1308"/>
      <c r="E130" s="1019"/>
      <c r="F130" s="1019"/>
      <c r="G130" s="1019"/>
      <c r="H130" s="546"/>
      <c r="I130" s="1316"/>
      <c r="J130" s="1339"/>
      <c r="K130" s="515">
        <v>0.15</v>
      </c>
      <c r="L130" s="328" t="s">
        <v>23</v>
      </c>
      <c r="M130" s="327">
        <v>0</v>
      </c>
      <c r="N130" s="327">
        <v>0</v>
      </c>
      <c r="O130" s="327">
        <v>0</v>
      </c>
      <c r="P130" s="327">
        <v>0</v>
      </c>
      <c r="Q130" s="296">
        <f t="shared" si="22"/>
        <v>0</v>
      </c>
      <c r="R130" s="296">
        <f t="shared" si="23"/>
        <v>0</v>
      </c>
      <c r="S130" s="296">
        <f t="shared" si="24"/>
        <v>0</v>
      </c>
      <c r="T130" s="296">
        <f t="shared" si="25"/>
        <v>0</v>
      </c>
      <c r="U130" s="295">
        <f t="shared" si="26"/>
        <v>0</v>
      </c>
      <c r="V130" s="1131"/>
      <c r="W130" s="1131"/>
      <c r="X130" s="1131"/>
      <c r="Y130" s="1131"/>
      <c r="Z130" s="1287"/>
      <c r="AA130" s="1287"/>
      <c r="AB130" s="128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33" customHeight="1" x14ac:dyDescent="0.2">
      <c r="A131" s="1326"/>
      <c r="B131" s="1328"/>
      <c r="C131" s="1300"/>
      <c r="D131" s="1308"/>
      <c r="E131" s="1019"/>
      <c r="F131" s="1019"/>
      <c r="G131" s="1019"/>
      <c r="H131" s="546"/>
      <c r="I131" s="1316"/>
      <c r="J131" s="1340" t="s">
        <v>503</v>
      </c>
      <c r="K131" s="519">
        <v>0.6</v>
      </c>
      <c r="L131" s="331" t="s">
        <v>22</v>
      </c>
      <c r="M131" s="330">
        <v>0.8</v>
      </c>
      <c r="N131" s="330">
        <v>1</v>
      </c>
      <c r="O131" s="329">
        <v>1</v>
      </c>
      <c r="P131" s="329">
        <v>1</v>
      </c>
      <c r="Q131" s="300">
        <f t="shared" si="22"/>
        <v>0.48</v>
      </c>
      <c r="R131" s="300">
        <f t="shared" si="23"/>
        <v>0.6</v>
      </c>
      <c r="S131" s="300">
        <f t="shared" si="24"/>
        <v>0.6</v>
      </c>
      <c r="T131" s="300">
        <f t="shared" si="25"/>
        <v>0.6</v>
      </c>
      <c r="U131" s="299">
        <f t="shared" si="26"/>
        <v>0.6</v>
      </c>
      <c r="V131" s="1131"/>
      <c r="W131" s="1131"/>
      <c r="X131" s="1131"/>
      <c r="Y131" s="1131"/>
      <c r="Z131" s="1287"/>
      <c r="AA131" s="1287"/>
      <c r="AB131" s="128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33" customHeight="1" x14ac:dyDescent="0.2">
      <c r="A132" s="1326"/>
      <c r="B132" s="1328"/>
      <c r="C132" s="1300"/>
      <c r="D132" s="1308"/>
      <c r="E132" s="1019"/>
      <c r="F132" s="1019"/>
      <c r="G132" s="1019"/>
      <c r="H132" s="546"/>
      <c r="I132" s="1316"/>
      <c r="J132" s="1339"/>
      <c r="K132" s="515">
        <v>0.6</v>
      </c>
      <c r="L132" s="328" t="s">
        <v>23</v>
      </c>
      <c r="M132" s="327">
        <v>0</v>
      </c>
      <c r="N132" s="327">
        <v>0</v>
      </c>
      <c r="O132" s="327">
        <v>0</v>
      </c>
      <c r="P132" s="327">
        <v>0</v>
      </c>
      <c r="Q132" s="296"/>
      <c r="R132" s="296"/>
      <c r="S132" s="296"/>
      <c r="T132" s="296"/>
      <c r="U132" s="295"/>
      <c r="V132" s="1131"/>
      <c r="W132" s="1131"/>
      <c r="X132" s="1131"/>
      <c r="Y132" s="1131"/>
      <c r="Z132" s="1287"/>
      <c r="AA132" s="1287"/>
      <c r="AB132" s="128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4.9" customHeight="1" x14ac:dyDescent="0.2">
      <c r="A133" s="1326"/>
      <c r="B133" s="1328"/>
      <c r="C133" s="1300"/>
      <c r="D133" s="1308"/>
      <c r="E133" s="1019"/>
      <c r="F133" s="1019"/>
      <c r="G133" s="1019"/>
      <c r="H133" s="546"/>
      <c r="I133" s="1316"/>
      <c r="J133" s="1340" t="s">
        <v>504</v>
      </c>
      <c r="K133" s="519">
        <v>0.25</v>
      </c>
      <c r="L133" s="331" t="s">
        <v>22</v>
      </c>
      <c r="M133" s="330">
        <v>0</v>
      </c>
      <c r="N133" s="330">
        <v>0.25</v>
      </c>
      <c r="O133" s="329">
        <v>0.5</v>
      </c>
      <c r="P133" s="329">
        <v>1</v>
      </c>
      <c r="Q133" s="300">
        <f t="shared" ref="Q133:Q144" si="27">+SUM(M133:M133)*K133</f>
        <v>0</v>
      </c>
      <c r="R133" s="300">
        <f t="shared" ref="R133:R144" si="28">+SUM(N133:N133)*K133</f>
        <v>6.25E-2</v>
      </c>
      <c r="S133" s="300">
        <f t="shared" ref="S133:S144" si="29">+SUM(O133:O133)*K133</f>
        <v>0.125</v>
      </c>
      <c r="T133" s="300">
        <f t="shared" ref="T133:T144" si="30">+SUM(P133:P133)*K133</f>
        <v>0.25</v>
      </c>
      <c r="U133" s="299">
        <f t="shared" ref="U133:U144" si="31">+MAX(Q133:T133)</f>
        <v>0.25</v>
      </c>
      <c r="V133" s="1131"/>
      <c r="W133" s="1131"/>
      <c r="X133" s="1131"/>
      <c r="Y133" s="1131"/>
      <c r="Z133" s="1287"/>
      <c r="AA133" s="1287"/>
      <c r="AB133" s="128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5.9" customHeight="1" x14ac:dyDescent="0.2">
      <c r="A134" s="1326"/>
      <c r="B134" s="1328"/>
      <c r="C134" s="1300"/>
      <c r="D134" s="1308"/>
      <c r="E134" s="1019"/>
      <c r="F134" s="1019"/>
      <c r="G134" s="1019"/>
      <c r="H134" s="546"/>
      <c r="I134" s="1316"/>
      <c r="J134" s="1338"/>
      <c r="K134" s="515">
        <v>0.25</v>
      </c>
      <c r="L134" s="328" t="s">
        <v>23</v>
      </c>
      <c r="M134" s="327">
        <v>0</v>
      </c>
      <c r="N134" s="327">
        <v>0</v>
      </c>
      <c r="O134" s="327">
        <v>0</v>
      </c>
      <c r="P134" s="327">
        <v>0</v>
      </c>
      <c r="Q134" s="296">
        <f t="shared" si="27"/>
        <v>0</v>
      </c>
      <c r="R134" s="296">
        <f t="shared" si="28"/>
        <v>0</v>
      </c>
      <c r="S134" s="296">
        <f t="shared" si="29"/>
        <v>0</v>
      </c>
      <c r="T134" s="296">
        <f t="shared" si="30"/>
        <v>0</v>
      </c>
      <c r="U134" s="295">
        <f t="shared" si="31"/>
        <v>0</v>
      </c>
      <c r="V134" s="1131"/>
      <c r="W134" s="1131"/>
      <c r="X134" s="1131"/>
      <c r="Y134" s="1131"/>
      <c r="Z134" s="1287"/>
      <c r="AA134" s="1287"/>
      <c r="AB134" s="128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5" customHeight="1" x14ac:dyDescent="0.2">
      <c r="A135" s="1326"/>
      <c r="B135" s="1328"/>
      <c r="C135" s="1300"/>
      <c r="D135" s="1299" t="s">
        <v>380</v>
      </c>
      <c r="E135" s="1387" t="s">
        <v>512</v>
      </c>
      <c r="F135" s="1387">
        <v>132</v>
      </c>
      <c r="G135" s="1387" t="s">
        <v>513</v>
      </c>
      <c r="H135" s="1388" t="s">
        <v>514</v>
      </c>
      <c r="I135" s="1315">
        <f>+MAX(V135:Y142)</f>
        <v>0</v>
      </c>
      <c r="J135" s="1383" t="s">
        <v>508</v>
      </c>
      <c r="K135" s="518">
        <v>0.2</v>
      </c>
      <c r="L135" s="331" t="s">
        <v>22</v>
      </c>
      <c r="M135" s="330">
        <v>0.25</v>
      </c>
      <c r="N135" s="330">
        <v>0.5</v>
      </c>
      <c r="O135" s="330">
        <v>0.75</v>
      </c>
      <c r="P135" s="329">
        <v>1</v>
      </c>
      <c r="Q135" s="300">
        <f t="shared" si="27"/>
        <v>0.05</v>
      </c>
      <c r="R135" s="300">
        <f t="shared" si="28"/>
        <v>0.1</v>
      </c>
      <c r="S135" s="300">
        <f t="shared" si="29"/>
        <v>0.15000000000000002</v>
      </c>
      <c r="T135" s="300">
        <f t="shared" si="30"/>
        <v>0.2</v>
      </c>
      <c r="U135" s="299">
        <f t="shared" si="31"/>
        <v>0.2</v>
      </c>
      <c r="V135" s="1130">
        <f>+Q136+Q142</f>
        <v>0</v>
      </c>
      <c r="W135" s="1130">
        <f>+R136+R142</f>
        <v>0</v>
      </c>
      <c r="X135" s="1130">
        <f>+S136+S142</f>
        <v>0</v>
      </c>
      <c r="Y135" s="1130">
        <f>+T136+T142</f>
        <v>0</v>
      </c>
      <c r="Z135" s="1287"/>
      <c r="AA135" s="1287"/>
      <c r="AB135" s="128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36" customHeight="1" x14ac:dyDescent="0.2">
      <c r="A136" s="1326"/>
      <c r="B136" s="1328"/>
      <c r="C136" s="1300"/>
      <c r="D136" s="1300"/>
      <c r="E136" s="1387"/>
      <c r="F136" s="1387"/>
      <c r="G136" s="1387"/>
      <c r="H136" s="1388"/>
      <c r="I136" s="1316"/>
      <c r="J136" s="1383"/>
      <c r="K136" s="517">
        <v>0.2</v>
      </c>
      <c r="L136" s="328" t="s">
        <v>23</v>
      </c>
      <c r="M136" s="327">
        <v>0</v>
      </c>
      <c r="N136" s="327">
        <v>0</v>
      </c>
      <c r="O136" s="327">
        <v>0</v>
      </c>
      <c r="P136" s="327">
        <v>0</v>
      </c>
      <c r="Q136" s="296">
        <f t="shared" si="27"/>
        <v>0</v>
      </c>
      <c r="R136" s="296">
        <f t="shared" si="28"/>
        <v>0</v>
      </c>
      <c r="S136" s="296">
        <f t="shared" si="29"/>
        <v>0</v>
      </c>
      <c r="T136" s="296">
        <f t="shared" si="30"/>
        <v>0</v>
      </c>
      <c r="U136" s="295">
        <f t="shared" si="31"/>
        <v>0</v>
      </c>
      <c r="V136" s="1131"/>
      <c r="W136" s="1131"/>
      <c r="X136" s="1131"/>
      <c r="Y136" s="1131"/>
      <c r="Z136" s="1287"/>
      <c r="AA136" s="1287"/>
      <c r="AB136" s="128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36" customHeight="1" x14ac:dyDescent="0.2">
      <c r="A137" s="1326"/>
      <c r="B137" s="1328"/>
      <c r="C137" s="1300"/>
      <c r="D137" s="1300"/>
      <c r="E137" s="1387"/>
      <c r="F137" s="1387"/>
      <c r="G137" s="1387"/>
      <c r="H137" s="1388"/>
      <c r="I137" s="1316"/>
      <c r="J137" s="1383" t="s">
        <v>509</v>
      </c>
      <c r="K137" s="518">
        <v>0.2</v>
      </c>
      <c r="L137" s="331" t="s">
        <v>22</v>
      </c>
      <c r="M137" s="330">
        <v>0</v>
      </c>
      <c r="N137" s="330">
        <v>0.5</v>
      </c>
      <c r="O137" s="330">
        <v>0.5</v>
      </c>
      <c r="P137" s="329">
        <v>1</v>
      </c>
      <c r="Q137" s="300">
        <f t="shared" si="27"/>
        <v>0</v>
      </c>
      <c r="R137" s="300">
        <f t="shared" si="28"/>
        <v>0.1</v>
      </c>
      <c r="S137" s="300">
        <f t="shared" si="29"/>
        <v>0.1</v>
      </c>
      <c r="T137" s="300">
        <f t="shared" si="30"/>
        <v>0.2</v>
      </c>
      <c r="U137" s="299">
        <f t="shared" si="31"/>
        <v>0.2</v>
      </c>
      <c r="V137" s="1131"/>
      <c r="W137" s="1131"/>
      <c r="X137" s="1131"/>
      <c r="Y137" s="1131"/>
      <c r="Z137" s="1287"/>
      <c r="AA137" s="1287"/>
      <c r="AB137" s="128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36" customHeight="1" x14ac:dyDescent="0.2">
      <c r="A138" s="1326"/>
      <c r="B138" s="1328"/>
      <c r="C138" s="1300"/>
      <c r="D138" s="1300"/>
      <c r="E138" s="1387"/>
      <c r="F138" s="1387"/>
      <c r="G138" s="1387"/>
      <c r="H138" s="1388"/>
      <c r="I138" s="1316"/>
      <c r="J138" s="1383"/>
      <c r="K138" s="517">
        <v>0.2</v>
      </c>
      <c r="L138" s="328" t="s">
        <v>23</v>
      </c>
      <c r="M138" s="297">
        <v>0</v>
      </c>
      <c r="N138" s="297">
        <v>0</v>
      </c>
      <c r="O138" s="297">
        <v>0</v>
      </c>
      <c r="P138" s="297">
        <v>0</v>
      </c>
      <c r="Q138" s="296">
        <f t="shared" si="27"/>
        <v>0</v>
      </c>
      <c r="R138" s="296">
        <f t="shared" si="28"/>
        <v>0</v>
      </c>
      <c r="S138" s="296">
        <f t="shared" si="29"/>
        <v>0</v>
      </c>
      <c r="T138" s="296">
        <f t="shared" si="30"/>
        <v>0</v>
      </c>
      <c r="U138" s="295">
        <f t="shared" si="31"/>
        <v>0</v>
      </c>
      <c r="V138" s="1131"/>
      <c r="W138" s="1131"/>
      <c r="X138" s="1131"/>
      <c r="Y138" s="1131"/>
      <c r="Z138" s="1287"/>
      <c r="AA138" s="1287"/>
      <c r="AB138" s="128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36" customHeight="1" x14ac:dyDescent="0.2">
      <c r="A139" s="1326"/>
      <c r="B139" s="1328"/>
      <c r="C139" s="1300"/>
      <c r="D139" s="1300"/>
      <c r="E139" s="1387"/>
      <c r="F139" s="1387"/>
      <c r="G139" s="1387"/>
      <c r="H139" s="1388"/>
      <c r="I139" s="1316"/>
      <c r="J139" s="1383" t="s">
        <v>510</v>
      </c>
      <c r="K139" s="518">
        <v>0.55000000000000004</v>
      </c>
      <c r="L139" s="331" t="s">
        <v>22</v>
      </c>
      <c r="M139" s="330">
        <v>0.25</v>
      </c>
      <c r="N139" s="330">
        <v>0.5</v>
      </c>
      <c r="O139" s="330">
        <v>0.75</v>
      </c>
      <c r="P139" s="329">
        <v>1</v>
      </c>
      <c r="Q139" s="300">
        <f t="shared" si="27"/>
        <v>0.13750000000000001</v>
      </c>
      <c r="R139" s="300">
        <f t="shared" si="28"/>
        <v>0.27500000000000002</v>
      </c>
      <c r="S139" s="300">
        <f t="shared" si="29"/>
        <v>0.41250000000000003</v>
      </c>
      <c r="T139" s="300">
        <f t="shared" si="30"/>
        <v>0.55000000000000004</v>
      </c>
      <c r="U139" s="299">
        <f t="shared" si="31"/>
        <v>0.55000000000000004</v>
      </c>
      <c r="V139" s="1131"/>
      <c r="W139" s="1131"/>
      <c r="X139" s="1131"/>
      <c r="Y139" s="1131"/>
      <c r="Z139" s="1287"/>
      <c r="AA139" s="1287"/>
      <c r="AB139" s="128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36" customHeight="1" x14ac:dyDescent="0.2">
      <c r="A140" s="1326"/>
      <c r="B140" s="1328"/>
      <c r="C140" s="1300"/>
      <c r="D140" s="1300"/>
      <c r="E140" s="1387"/>
      <c r="F140" s="1387"/>
      <c r="G140" s="1387"/>
      <c r="H140" s="1388"/>
      <c r="I140" s="1316"/>
      <c r="J140" s="1383"/>
      <c r="K140" s="517">
        <v>0.55000000000000004</v>
      </c>
      <c r="L140" s="328" t="s">
        <v>23</v>
      </c>
      <c r="M140" s="297">
        <v>0</v>
      </c>
      <c r="N140" s="297">
        <v>0</v>
      </c>
      <c r="O140" s="297">
        <v>0</v>
      </c>
      <c r="P140" s="297">
        <v>0</v>
      </c>
      <c r="Q140" s="296">
        <f t="shared" si="27"/>
        <v>0</v>
      </c>
      <c r="R140" s="296">
        <f t="shared" si="28"/>
        <v>0</v>
      </c>
      <c r="S140" s="296">
        <f t="shared" si="29"/>
        <v>0</v>
      </c>
      <c r="T140" s="296">
        <f t="shared" si="30"/>
        <v>0</v>
      </c>
      <c r="U140" s="295">
        <f t="shared" si="31"/>
        <v>0</v>
      </c>
      <c r="V140" s="1131"/>
      <c r="W140" s="1131"/>
      <c r="X140" s="1131"/>
      <c r="Y140" s="1131"/>
      <c r="Z140" s="1287"/>
      <c r="AA140" s="1287"/>
      <c r="AB140" s="128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49.9" customHeight="1" x14ac:dyDescent="0.2">
      <c r="A141" s="1326"/>
      <c r="B141" s="1328"/>
      <c r="C141" s="1300"/>
      <c r="D141" s="1300"/>
      <c r="E141" s="1387"/>
      <c r="F141" s="1387"/>
      <c r="G141" s="1387"/>
      <c r="H141" s="1388"/>
      <c r="I141" s="1316"/>
      <c r="J141" s="1383" t="s">
        <v>511</v>
      </c>
      <c r="K141" s="518">
        <v>0.05</v>
      </c>
      <c r="L141" s="331" t="s">
        <v>22</v>
      </c>
      <c r="M141" s="330">
        <v>0.25</v>
      </c>
      <c r="N141" s="330">
        <v>0.5</v>
      </c>
      <c r="O141" s="330">
        <v>0.75</v>
      </c>
      <c r="P141" s="329">
        <v>1</v>
      </c>
      <c r="Q141" s="300">
        <f t="shared" si="27"/>
        <v>1.2500000000000001E-2</v>
      </c>
      <c r="R141" s="300">
        <f t="shared" si="28"/>
        <v>2.5000000000000001E-2</v>
      </c>
      <c r="S141" s="300">
        <f t="shared" si="29"/>
        <v>3.7500000000000006E-2</v>
      </c>
      <c r="T141" s="300">
        <f t="shared" si="30"/>
        <v>0.05</v>
      </c>
      <c r="U141" s="299">
        <f t="shared" si="31"/>
        <v>0.05</v>
      </c>
      <c r="V141" s="1131"/>
      <c r="W141" s="1131"/>
      <c r="X141" s="1131"/>
      <c r="Y141" s="1131"/>
      <c r="Z141" s="1287"/>
      <c r="AA141" s="1287"/>
      <c r="AB141" s="128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31.9" customHeight="1" x14ac:dyDescent="0.2">
      <c r="A142" s="1326"/>
      <c r="B142" s="1328"/>
      <c r="C142" s="1300"/>
      <c r="D142" s="1375"/>
      <c r="E142" s="1387"/>
      <c r="F142" s="1387"/>
      <c r="G142" s="1387"/>
      <c r="H142" s="1388"/>
      <c r="I142" s="1316"/>
      <c r="J142" s="1383"/>
      <c r="K142" s="517">
        <v>0.05</v>
      </c>
      <c r="L142" s="328" t="s">
        <v>23</v>
      </c>
      <c r="M142" s="327">
        <v>0</v>
      </c>
      <c r="N142" s="327">
        <v>0</v>
      </c>
      <c r="O142" s="327">
        <v>0</v>
      </c>
      <c r="P142" s="327">
        <v>0</v>
      </c>
      <c r="Q142" s="296">
        <f t="shared" si="27"/>
        <v>0</v>
      </c>
      <c r="R142" s="296">
        <f t="shared" si="28"/>
        <v>0</v>
      </c>
      <c r="S142" s="296">
        <f t="shared" si="29"/>
        <v>0</v>
      </c>
      <c r="T142" s="296">
        <f t="shared" si="30"/>
        <v>0</v>
      </c>
      <c r="U142" s="295">
        <f t="shared" si="31"/>
        <v>0</v>
      </c>
      <c r="V142" s="1131"/>
      <c r="W142" s="1131"/>
      <c r="X142" s="1131"/>
      <c r="Y142" s="1131"/>
      <c r="Z142" s="1287"/>
      <c r="AA142" s="1287"/>
      <c r="AB142" s="128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 customHeight="1" x14ac:dyDescent="0.2">
      <c r="A143" s="1326" t="s">
        <v>381</v>
      </c>
      <c r="B143" s="1328"/>
      <c r="C143" s="1300"/>
      <c r="D143" s="1308" t="s">
        <v>382</v>
      </c>
      <c r="E143" s="1018" t="s">
        <v>572</v>
      </c>
      <c r="F143" s="1363">
        <v>133</v>
      </c>
      <c r="G143" s="1018" t="s">
        <v>573</v>
      </c>
      <c r="H143" s="545" t="s">
        <v>348</v>
      </c>
      <c r="I143" s="1389">
        <v>0</v>
      </c>
      <c r="J143" s="1390" t="s">
        <v>574</v>
      </c>
      <c r="K143" s="503">
        <v>0.2</v>
      </c>
      <c r="L143" s="307" t="s">
        <v>22</v>
      </c>
      <c r="M143" s="306">
        <v>0.25</v>
      </c>
      <c r="N143" s="306">
        <v>0.5</v>
      </c>
      <c r="O143" s="306">
        <v>0.75</v>
      </c>
      <c r="P143" s="308">
        <v>1</v>
      </c>
      <c r="Q143" s="300">
        <f t="shared" si="27"/>
        <v>0.05</v>
      </c>
      <c r="R143" s="300">
        <f t="shared" si="28"/>
        <v>0.1</v>
      </c>
      <c r="S143" s="300">
        <f t="shared" si="29"/>
        <v>0.15000000000000002</v>
      </c>
      <c r="T143" s="300">
        <f t="shared" si="30"/>
        <v>0.2</v>
      </c>
      <c r="U143" s="299">
        <f t="shared" si="31"/>
        <v>0.2</v>
      </c>
      <c r="V143" s="1130">
        <v>0</v>
      </c>
      <c r="W143" s="1130">
        <v>0</v>
      </c>
      <c r="X143" s="1130">
        <v>0</v>
      </c>
      <c r="Y143" s="1130">
        <f>+T144+T150+T152</f>
        <v>0</v>
      </c>
      <c r="Z143" s="1286" t="s">
        <v>383</v>
      </c>
      <c r="AA143" s="917" t="s">
        <v>383</v>
      </c>
      <c r="AB143" s="128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24.6" customHeight="1" x14ac:dyDescent="0.2">
      <c r="A144" s="1326"/>
      <c r="B144" s="1328"/>
      <c r="C144" s="1300"/>
      <c r="D144" s="1308"/>
      <c r="E144" s="1019"/>
      <c r="F144" s="1364"/>
      <c r="G144" s="1019"/>
      <c r="H144" s="546"/>
      <c r="I144" s="1389"/>
      <c r="J144" s="1391"/>
      <c r="K144" s="501">
        <v>0.2</v>
      </c>
      <c r="L144" s="298" t="s">
        <v>23</v>
      </c>
      <c r="M144" s="297">
        <v>0</v>
      </c>
      <c r="N144" s="297">
        <v>0</v>
      </c>
      <c r="O144" s="297">
        <v>0</v>
      </c>
      <c r="P144" s="297">
        <v>0</v>
      </c>
      <c r="Q144" s="296">
        <f t="shared" si="27"/>
        <v>0</v>
      </c>
      <c r="R144" s="296">
        <f t="shared" si="28"/>
        <v>0</v>
      </c>
      <c r="S144" s="296">
        <f t="shared" si="29"/>
        <v>0</v>
      </c>
      <c r="T144" s="296">
        <f t="shared" si="30"/>
        <v>0</v>
      </c>
      <c r="U144" s="295">
        <f t="shared" si="31"/>
        <v>0</v>
      </c>
      <c r="V144" s="1131"/>
      <c r="W144" s="1131"/>
      <c r="X144" s="1131"/>
      <c r="Y144" s="1131"/>
      <c r="Z144" s="1287"/>
      <c r="AA144" s="918"/>
      <c r="AB144" s="128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24.6" customHeight="1" x14ac:dyDescent="0.2">
      <c r="A145" s="1326"/>
      <c r="B145" s="1328"/>
      <c r="C145" s="1300"/>
      <c r="D145" s="1308"/>
      <c r="E145" s="1019"/>
      <c r="F145" s="1364"/>
      <c r="G145" s="1019"/>
      <c r="H145" s="546"/>
      <c r="I145" s="1389"/>
      <c r="J145" s="1390" t="s">
        <v>575</v>
      </c>
      <c r="K145" s="503">
        <v>0.2</v>
      </c>
      <c r="L145" s="307" t="s">
        <v>22</v>
      </c>
      <c r="M145" s="326">
        <v>0</v>
      </c>
      <c r="N145" s="326">
        <v>0.5</v>
      </c>
      <c r="O145" s="326">
        <v>0.75</v>
      </c>
      <c r="P145" s="325">
        <v>1</v>
      </c>
      <c r="Q145" s="324"/>
      <c r="R145" s="324"/>
      <c r="S145" s="324"/>
      <c r="T145" s="324"/>
      <c r="U145" s="323"/>
      <c r="V145" s="1131"/>
      <c r="W145" s="1131"/>
      <c r="X145" s="1131"/>
      <c r="Y145" s="1131"/>
      <c r="Z145" s="1287"/>
      <c r="AA145" s="918"/>
      <c r="AB145" s="128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25.9" customHeight="1" x14ac:dyDescent="0.2">
      <c r="A146" s="1326"/>
      <c r="B146" s="1328"/>
      <c r="C146" s="1300"/>
      <c r="D146" s="1308"/>
      <c r="E146" s="1019"/>
      <c r="F146" s="1364"/>
      <c r="G146" s="1019"/>
      <c r="H146" s="546"/>
      <c r="I146" s="1389"/>
      <c r="J146" s="1391"/>
      <c r="K146" s="501">
        <v>0.2</v>
      </c>
      <c r="L146" s="298" t="s">
        <v>23</v>
      </c>
      <c r="M146" s="297">
        <v>0</v>
      </c>
      <c r="N146" s="297">
        <v>0</v>
      </c>
      <c r="O146" s="297">
        <v>0</v>
      </c>
      <c r="P146" s="297">
        <v>0</v>
      </c>
      <c r="Q146" s="296">
        <f>+SUM(M146:M146)*K146</f>
        <v>0</v>
      </c>
      <c r="R146" s="296">
        <f>+SUM(N146:N146)*K146</f>
        <v>0</v>
      </c>
      <c r="S146" s="296">
        <f>+SUM(O146:O146)*K146</f>
        <v>0</v>
      </c>
      <c r="T146" s="296">
        <f>+SUM(P146:P146)*K146</f>
        <v>0</v>
      </c>
      <c r="U146" s="295">
        <f>+MAX(Q146:T146)</f>
        <v>0</v>
      </c>
      <c r="V146" s="1131"/>
      <c r="W146" s="1131"/>
      <c r="X146" s="1131"/>
      <c r="Y146" s="1131"/>
      <c r="Z146" s="1287"/>
      <c r="AA146" s="918"/>
      <c r="AB146" s="128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24.6" customHeight="1" x14ac:dyDescent="0.2">
      <c r="A147" s="1326"/>
      <c r="B147" s="1328"/>
      <c r="C147" s="1300"/>
      <c r="D147" s="1308"/>
      <c r="E147" s="1019"/>
      <c r="F147" s="1364"/>
      <c r="G147" s="1019"/>
      <c r="H147" s="546"/>
      <c r="I147" s="1389"/>
      <c r="J147" s="1390" t="s">
        <v>576</v>
      </c>
      <c r="K147" s="503">
        <v>0.2</v>
      </c>
      <c r="L147" s="307" t="s">
        <v>22</v>
      </c>
      <c r="M147" s="326">
        <v>0</v>
      </c>
      <c r="N147" s="326">
        <v>0.4</v>
      </c>
      <c r="O147" s="326">
        <v>0.6</v>
      </c>
      <c r="P147" s="325">
        <v>1</v>
      </c>
      <c r="Q147" s="324"/>
      <c r="R147" s="324"/>
      <c r="S147" s="324"/>
      <c r="T147" s="324"/>
      <c r="U147" s="323"/>
      <c r="V147" s="1131"/>
      <c r="W147" s="1131"/>
      <c r="X147" s="1131"/>
      <c r="Y147" s="1131"/>
      <c r="Z147" s="1287"/>
      <c r="AA147" s="918"/>
      <c r="AB147" s="128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3.6" customHeight="1" x14ac:dyDescent="0.2">
      <c r="A148" s="1326"/>
      <c r="B148" s="1328"/>
      <c r="C148" s="1300"/>
      <c r="D148" s="1308"/>
      <c r="E148" s="1019"/>
      <c r="F148" s="1364"/>
      <c r="G148" s="1019"/>
      <c r="H148" s="546"/>
      <c r="I148" s="1389"/>
      <c r="J148" s="1391"/>
      <c r="K148" s="501">
        <v>0.2</v>
      </c>
      <c r="L148" s="298" t="s">
        <v>23</v>
      </c>
      <c r="M148" s="297">
        <v>0</v>
      </c>
      <c r="N148" s="297">
        <v>0</v>
      </c>
      <c r="O148" s="297">
        <v>0</v>
      </c>
      <c r="P148" s="297">
        <v>0</v>
      </c>
      <c r="Q148" s="296">
        <f t="shared" ref="Q148:Q175" si="32">+SUM(M148:M148)*K148</f>
        <v>0</v>
      </c>
      <c r="R148" s="296">
        <f t="shared" ref="R148:R175" si="33">+SUM(N148:N148)*K148</f>
        <v>0</v>
      </c>
      <c r="S148" s="296">
        <f t="shared" ref="S148:S175" si="34">+SUM(O148:O148)*K148</f>
        <v>0</v>
      </c>
      <c r="T148" s="296">
        <f t="shared" ref="T148:T175" si="35">+SUM(P148:P148)*K148</f>
        <v>0</v>
      </c>
      <c r="U148" s="295">
        <f t="shared" ref="U148:U175" si="36">+MAX(Q148:T148)</f>
        <v>0</v>
      </c>
      <c r="V148" s="1131"/>
      <c r="W148" s="1131"/>
      <c r="X148" s="1131"/>
      <c r="Y148" s="1131"/>
      <c r="Z148" s="1287"/>
      <c r="AA148" s="918"/>
      <c r="AB148" s="128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36" customHeight="1" x14ac:dyDescent="0.2">
      <c r="A149" s="1326"/>
      <c r="B149" s="1328"/>
      <c r="C149" s="1300"/>
      <c r="D149" s="1308"/>
      <c r="E149" s="1019"/>
      <c r="F149" s="1364"/>
      <c r="G149" s="1019"/>
      <c r="H149" s="546"/>
      <c r="I149" s="1389"/>
      <c r="J149" s="1390" t="s">
        <v>577</v>
      </c>
      <c r="K149" s="503">
        <v>0.2</v>
      </c>
      <c r="L149" s="307" t="s">
        <v>22</v>
      </c>
      <c r="M149" s="306">
        <v>0</v>
      </c>
      <c r="N149" s="306">
        <v>0.5</v>
      </c>
      <c r="O149" s="306">
        <v>0.75</v>
      </c>
      <c r="P149" s="308">
        <v>1</v>
      </c>
      <c r="Q149" s="300">
        <f t="shared" si="32"/>
        <v>0</v>
      </c>
      <c r="R149" s="300">
        <f t="shared" si="33"/>
        <v>0.1</v>
      </c>
      <c r="S149" s="300">
        <f t="shared" si="34"/>
        <v>0.15000000000000002</v>
      </c>
      <c r="T149" s="300">
        <f t="shared" si="35"/>
        <v>0.2</v>
      </c>
      <c r="U149" s="299">
        <f t="shared" si="36"/>
        <v>0.2</v>
      </c>
      <c r="V149" s="1131"/>
      <c r="W149" s="1131"/>
      <c r="X149" s="1131"/>
      <c r="Y149" s="1131"/>
      <c r="Z149" s="1287"/>
      <c r="AA149" s="918"/>
      <c r="AB149" s="128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29.25" customHeight="1" x14ac:dyDescent="0.2">
      <c r="A150" s="1326"/>
      <c r="B150" s="1328"/>
      <c r="C150" s="1300"/>
      <c r="D150" s="1308"/>
      <c r="E150" s="1019"/>
      <c r="F150" s="1364"/>
      <c r="G150" s="1019"/>
      <c r="H150" s="546"/>
      <c r="I150" s="1389"/>
      <c r="J150" s="1391"/>
      <c r="K150" s="501">
        <v>0.2</v>
      </c>
      <c r="L150" s="298" t="s">
        <v>23</v>
      </c>
      <c r="M150" s="297">
        <v>0</v>
      </c>
      <c r="N150" s="297">
        <v>0</v>
      </c>
      <c r="O150" s="297">
        <v>0</v>
      </c>
      <c r="P150" s="297">
        <v>0</v>
      </c>
      <c r="Q150" s="296">
        <f t="shared" si="32"/>
        <v>0</v>
      </c>
      <c r="R150" s="296">
        <f t="shared" si="33"/>
        <v>0</v>
      </c>
      <c r="S150" s="296">
        <f t="shared" si="34"/>
        <v>0</v>
      </c>
      <c r="T150" s="296">
        <f t="shared" si="35"/>
        <v>0</v>
      </c>
      <c r="U150" s="295">
        <f t="shared" si="36"/>
        <v>0</v>
      </c>
      <c r="V150" s="1131"/>
      <c r="W150" s="1131"/>
      <c r="X150" s="1131"/>
      <c r="Y150" s="1131"/>
      <c r="Z150" s="1287"/>
      <c r="AA150" s="918"/>
      <c r="AB150" s="128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0.9" customHeight="1" x14ac:dyDescent="0.2">
      <c r="A151" s="1326"/>
      <c r="B151" s="1328"/>
      <c r="C151" s="1300"/>
      <c r="D151" s="1308"/>
      <c r="E151" s="1019"/>
      <c r="F151" s="1364"/>
      <c r="G151" s="1019"/>
      <c r="H151" s="546"/>
      <c r="I151" s="1389"/>
      <c r="J151" s="1390" t="s">
        <v>578</v>
      </c>
      <c r="K151" s="503">
        <v>0.2</v>
      </c>
      <c r="L151" s="307" t="s">
        <v>22</v>
      </c>
      <c r="M151" s="306">
        <v>0.4</v>
      </c>
      <c r="N151" s="306">
        <v>0.6</v>
      </c>
      <c r="O151" s="306">
        <v>0.8</v>
      </c>
      <c r="P151" s="308">
        <v>1</v>
      </c>
      <c r="Q151" s="300">
        <f t="shared" si="32"/>
        <v>8.0000000000000016E-2</v>
      </c>
      <c r="R151" s="300">
        <f t="shared" si="33"/>
        <v>0.12</v>
      </c>
      <c r="S151" s="300">
        <f t="shared" si="34"/>
        <v>0.16000000000000003</v>
      </c>
      <c r="T151" s="300">
        <f t="shared" si="35"/>
        <v>0.2</v>
      </c>
      <c r="U151" s="299">
        <f t="shared" si="36"/>
        <v>0.2</v>
      </c>
      <c r="V151" s="1131"/>
      <c r="W151" s="1131"/>
      <c r="X151" s="1131"/>
      <c r="Y151" s="1131"/>
      <c r="Z151" s="1287"/>
      <c r="AA151" s="918"/>
      <c r="AB151" s="128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1.9" customHeight="1" x14ac:dyDescent="0.2">
      <c r="A152" s="1326"/>
      <c r="B152" s="1328"/>
      <c r="C152" s="1300"/>
      <c r="D152" s="1308"/>
      <c r="E152" s="1298"/>
      <c r="F152" s="1365"/>
      <c r="G152" s="1298"/>
      <c r="H152" s="968"/>
      <c r="I152" s="1389"/>
      <c r="J152" s="1391"/>
      <c r="K152" s="501">
        <v>0.2</v>
      </c>
      <c r="L152" s="298" t="s">
        <v>23</v>
      </c>
      <c r="M152" s="297">
        <v>0</v>
      </c>
      <c r="N152" s="297">
        <v>0</v>
      </c>
      <c r="O152" s="297">
        <v>0</v>
      </c>
      <c r="P152" s="297">
        <v>0</v>
      </c>
      <c r="Q152" s="296">
        <f t="shared" si="32"/>
        <v>0</v>
      </c>
      <c r="R152" s="296">
        <f t="shared" si="33"/>
        <v>0</v>
      </c>
      <c r="S152" s="296">
        <f t="shared" si="34"/>
        <v>0</v>
      </c>
      <c r="T152" s="296">
        <f t="shared" si="35"/>
        <v>0</v>
      </c>
      <c r="U152" s="295">
        <f t="shared" si="36"/>
        <v>0</v>
      </c>
      <c r="V152" s="1131"/>
      <c r="W152" s="1131"/>
      <c r="X152" s="1131"/>
      <c r="Y152" s="1131"/>
      <c r="Z152" s="1287"/>
      <c r="AA152" s="918"/>
      <c r="AB152" s="128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 customHeight="1" x14ac:dyDescent="0.2">
      <c r="A153" s="1326"/>
      <c r="B153" s="1328"/>
      <c r="C153" s="1300"/>
      <c r="D153" s="1308"/>
      <c r="E153" s="1023" t="s">
        <v>996</v>
      </c>
      <c r="F153" s="1022">
        <v>134</v>
      </c>
      <c r="G153" s="1023" t="s">
        <v>579</v>
      </c>
      <c r="H153" s="1023" t="s">
        <v>580</v>
      </c>
      <c r="I153" s="1315">
        <v>0</v>
      </c>
      <c r="J153" s="1341" t="s">
        <v>581</v>
      </c>
      <c r="K153" s="503">
        <v>0.6</v>
      </c>
      <c r="L153" s="307" t="s">
        <v>22</v>
      </c>
      <c r="M153" s="306">
        <v>0.25</v>
      </c>
      <c r="N153" s="306">
        <v>0.5</v>
      </c>
      <c r="O153" s="306">
        <v>0.75</v>
      </c>
      <c r="P153" s="308">
        <v>1</v>
      </c>
      <c r="Q153" s="300">
        <f t="shared" si="32"/>
        <v>0.15</v>
      </c>
      <c r="R153" s="300">
        <f t="shared" si="33"/>
        <v>0.3</v>
      </c>
      <c r="S153" s="300">
        <f t="shared" si="34"/>
        <v>0.44999999999999996</v>
      </c>
      <c r="T153" s="300">
        <f t="shared" si="35"/>
        <v>0.6</v>
      </c>
      <c r="U153" s="299">
        <f t="shared" si="36"/>
        <v>0.6</v>
      </c>
      <c r="V153" s="1130">
        <v>0</v>
      </c>
      <c r="W153" s="1130">
        <v>0</v>
      </c>
      <c r="X153" s="1130">
        <v>0</v>
      </c>
      <c r="Y153" s="1130">
        <v>0</v>
      </c>
      <c r="Z153" s="1287"/>
      <c r="AA153" s="918"/>
      <c r="AB153" s="128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28.9" customHeight="1" x14ac:dyDescent="0.2">
      <c r="A154" s="1326"/>
      <c r="B154" s="1328"/>
      <c r="C154" s="1300"/>
      <c r="D154" s="1308"/>
      <c r="E154" s="1023"/>
      <c r="F154" s="1022"/>
      <c r="G154" s="1023"/>
      <c r="H154" s="1023"/>
      <c r="I154" s="1316"/>
      <c r="J154" s="1342"/>
      <c r="K154" s="501">
        <v>0.6</v>
      </c>
      <c r="L154" s="298" t="s">
        <v>23</v>
      </c>
      <c r="M154" s="297">
        <v>0</v>
      </c>
      <c r="N154" s="297">
        <v>0</v>
      </c>
      <c r="O154" s="297">
        <v>0</v>
      </c>
      <c r="P154" s="297">
        <v>0</v>
      </c>
      <c r="Q154" s="296">
        <f t="shared" si="32"/>
        <v>0</v>
      </c>
      <c r="R154" s="296">
        <f t="shared" si="33"/>
        <v>0</v>
      </c>
      <c r="S154" s="296">
        <f t="shared" si="34"/>
        <v>0</v>
      </c>
      <c r="T154" s="296">
        <f t="shared" si="35"/>
        <v>0</v>
      </c>
      <c r="U154" s="295">
        <f t="shared" si="36"/>
        <v>0</v>
      </c>
      <c r="V154" s="1131"/>
      <c r="W154" s="1131"/>
      <c r="X154" s="1131"/>
      <c r="Y154" s="1131"/>
      <c r="Z154" s="1287"/>
      <c r="AA154" s="918"/>
      <c r="AB154" s="128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6" customHeight="1" x14ac:dyDescent="0.2">
      <c r="A155" s="1326"/>
      <c r="B155" s="1328"/>
      <c r="C155" s="1300"/>
      <c r="D155" s="1308"/>
      <c r="E155" s="1023"/>
      <c r="F155" s="1022"/>
      <c r="G155" s="1023"/>
      <c r="H155" s="1023"/>
      <c r="I155" s="1316"/>
      <c r="J155" s="1341" t="s">
        <v>582</v>
      </c>
      <c r="K155" s="503">
        <v>0.4</v>
      </c>
      <c r="L155" s="307" t="s">
        <v>22</v>
      </c>
      <c r="M155" s="306">
        <v>0.25</v>
      </c>
      <c r="N155" s="306">
        <v>0.5</v>
      </c>
      <c r="O155" s="306">
        <v>1</v>
      </c>
      <c r="P155" s="308">
        <v>1</v>
      </c>
      <c r="Q155" s="300">
        <f t="shared" si="32"/>
        <v>0.1</v>
      </c>
      <c r="R155" s="300">
        <f t="shared" si="33"/>
        <v>0.2</v>
      </c>
      <c r="S155" s="300">
        <f t="shared" si="34"/>
        <v>0.4</v>
      </c>
      <c r="T155" s="300">
        <f t="shared" si="35"/>
        <v>0.4</v>
      </c>
      <c r="U155" s="299">
        <f t="shared" si="36"/>
        <v>0.4</v>
      </c>
      <c r="V155" s="1131"/>
      <c r="W155" s="1131"/>
      <c r="X155" s="1131"/>
      <c r="Y155" s="1131"/>
      <c r="Z155" s="1287"/>
      <c r="AA155" s="918"/>
      <c r="AB155" s="128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49.9" customHeight="1" x14ac:dyDescent="0.2">
      <c r="A156" s="1326"/>
      <c r="B156" s="1328"/>
      <c r="C156" s="1375"/>
      <c r="D156" s="1308"/>
      <c r="E156" s="1023"/>
      <c r="F156" s="1022"/>
      <c r="G156" s="1023"/>
      <c r="H156" s="1023"/>
      <c r="I156" s="1316"/>
      <c r="J156" s="1342"/>
      <c r="K156" s="501">
        <v>0.4</v>
      </c>
      <c r="L156" s="298" t="s">
        <v>23</v>
      </c>
      <c r="M156" s="297">
        <v>0</v>
      </c>
      <c r="N156" s="297">
        <v>0</v>
      </c>
      <c r="O156" s="297">
        <v>0</v>
      </c>
      <c r="P156" s="297">
        <v>0</v>
      </c>
      <c r="Q156" s="296">
        <f t="shared" si="32"/>
        <v>0</v>
      </c>
      <c r="R156" s="296">
        <f t="shared" si="33"/>
        <v>0</v>
      </c>
      <c r="S156" s="296">
        <f t="shared" si="34"/>
        <v>0</v>
      </c>
      <c r="T156" s="296">
        <f t="shared" si="35"/>
        <v>0</v>
      </c>
      <c r="U156" s="295">
        <f t="shared" si="36"/>
        <v>0</v>
      </c>
      <c r="V156" s="1131"/>
      <c r="W156" s="1131"/>
      <c r="X156" s="1131"/>
      <c r="Y156" s="1131"/>
      <c r="Z156" s="1287"/>
      <c r="AA156" s="918"/>
      <c r="AB156" s="128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 customHeight="1" x14ac:dyDescent="0.2">
      <c r="A157" s="1326" t="s">
        <v>384</v>
      </c>
      <c r="B157" s="1328"/>
      <c r="C157" s="1299" t="s">
        <v>385</v>
      </c>
      <c r="D157" s="1305" t="s">
        <v>386</v>
      </c>
      <c r="E157" s="780" t="s">
        <v>449</v>
      </c>
      <c r="F157" s="1376">
        <v>135</v>
      </c>
      <c r="G157" s="780" t="s">
        <v>450</v>
      </c>
      <c r="H157" s="780" t="s">
        <v>451</v>
      </c>
      <c r="I157" s="1393">
        <f>+MAX(V157:Y160)</f>
        <v>0</v>
      </c>
      <c r="J157" s="703" t="s">
        <v>452</v>
      </c>
      <c r="K157" s="503">
        <v>0.5</v>
      </c>
      <c r="L157" s="307" t="s">
        <v>22</v>
      </c>
      <c r="M157" s="306">
        <v>0.25</v>
      </c>
      <c r="N157" s="306">
        <v>0.5</v>
      </c>
      <c r="O157" s="302">
        <v>0.75</v>
      </c>
      <c r="P157" s="301">
        <v>1</v>
      </c>
      <c r="Q157" s="300">
        <f t="shared" si="32"/>
        <v>0.125</v>
      </c>
      <c r="R157" s="300">
        <f t="shared" si="33"/>
        <v>0.25</v>
      </c>
      <c r="S157" s="300">
        <f t="shared" si="34"/>
        <v>0.375</v>
      </c>
      <c r="T157" s="300">
        <f t="shared" si="35"/>
        <v>0.5</v>
      </c>
      <c r="U157" s="299">
        <f t="shared" si="36"/>
        <v>0.5</v>
      </c>
      <c r="V157" s="1130">
        <f>+Q158+Q160</f>
        <v>0</v>
      </c>
      <c r="W157" s="1130">
        <f>+R158+R160</f>
        <v>0</v>
      </c>
      <c r="X157" s="1130">
        <f>+S158+S160</f>
        <v>0</v>
      </c>
      <c r="Y157" s="1130">
        <f>+T158+T160</f>
        <v>0</v>
      </c>
      <c r="Z157" s="1286" t="s">
        <v>387</v>
      </c>
      <c r="AA157" s="917" t="s">
        <v>387</v>
      </c>
      <c r="AB157" s="128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 customHeight="1" x14ac:dyDescent="0.2">
      <c r="A158" s="1326"/>
      <c r="B158" s="1328"/>
      <c r="C158" s="1300"/>
      <c r="D158" s="1306"/>
      <c r="E158" s="781"/>
      <c r="F158" s="1377"/>
      <c r="G158" s="781"/>
      <c r="H158" s="781"/>
      <c r="I158" s="1394"/>
      <c r="J158" s="1319"/>
      <c r="K158" s="501">
        <v>0.5</v>
      </c>
      <c r="L158" s="298" t="s">
        <v>23</v>
      </c>
      <c r="M158" s="297">
        <v>0</v>
      </c>
      <c r="N158" s="297">
        <v>0</v>
      </c>
      <c r="O158" s="297">
        <v>0</v>
      </c>
      <c r="P158" s="297">
        <v>0</v>
      </c>
      <c r="Q158" s="296">
        <f t="shared" si="32"/>
        <v>0</v>
      </c>
      <c r="R158" s="296">
        <f t="shared" si="33"/>
        <v>0</v>
      </c>
      <c r="S158" s="296">
        <f t="shared" si="34"/>
        <v>0</v>
      </c>
      <c r="T158" s="296">
        <f t="shared" si="35"/>
        <v>0</v>
      </c>
      <c r="U158" s="295">
        <f t="shared" si="36"/>
        <v>0</v>
      </c>
      <c r="V158" s="1131"/>
      <c r="W158" s="1131"/>
      <c r="X158" s="1131"/>
      <c r="Y158" s="1131"/>
      <c r="Z158" s="1287"/>
      <c r="AA158" s="918"/>
      <c r="AB158" s="128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56.25" customHeight="1" x14ac:dyDescent="0.2">
      <c r="A159" s="1326"/>
      <c r="B159" s="1328"/>
      <c r="C159" s="1300"/>
      <c r="D159" s="1306"/>
      <c r="E159" s="781"/>
      <c r="F159" s="1377"/>
      <c r="G159" s="781"/>
      <c r="H159" s="781"/>
      <c r="I159" s="1394"/>
      <c r="J159" s="732" t="s">
        <v>453</v>
      </c>
      <c r="K159" s="503">
        <v>0.5</v>
      </c>
      <c r="L159" s="307" t="s">
        <v>22</v>
      </c>
      <c r="M159" s="302">
        <v>0.1</v>
      </c>
      <c r="N159" s="302">
        <v>0.4</v>
      </c>
      <c r="O159" s="302">
        <v>0.7</v>
      </c>
      <c r="P159" s="301">
        <v>1</v>
      </c>
      <c r="Q159" s="300">
        <f t="shared" si="32"/>
        <v>0.05</v>
      </c>
      <c r="R159" s="300">
        <f t="shared" si="33"/>
        <v>0.2</v>
      </c>
      <c r="S159" s="300">
        <f t="shared" si="34"/>
        <v>0.35</v>
      </c>
      <c r="T159" s="300">
        <f t="shared" si="35"/>
        <v>0.5</v>
      </c>
      <c r="U159" s="299">
        <f t="shared" si="36"/>
        <v>0.5</v>
      </c>
      <c r="V159" s="1131"/>
      <c r="W159" s="1131"/>
      <c r="X159" s="1131"/>
      <c r="Y159" s="1131"/>
      <c r="Z159" s="1287"/>
      <c r="AA159" s="918"/>
      <c r="AB159" s="128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57.75" customHeight="1" x14ac:dyDescent="0.2">
      <c r="A160" s="1326"/>
      <c r="B160" s="1328"/>
      <c r="C160" s="1375"/>
      <c r="D160" s="1307"/>
      <c r="E160" s="1347"/>
      <c r="F160" s="1402"/>
      <c r="G160" s="1347"/>
      <c r="H160" s="1347"/>
      <c r="I160" s="1395"/>
      <c r="J160" s="732"/>
      <c r="K160" s="501">
        <v>0.5</v>
      </c>
      <c r="L160" s="298" t="s">
        <v>23</v>
      </c>
      <c r="M160" s="297">
        <v>0</v>
      </c>
      <c r="N160" s="297">
        <v>0</v>
      </c>
      <c r="O160" s="297">
        <v>0</v>
      </c>
      <c r="P160" s="297">
        <v>0</v>
      </c>
      <c r="Q160" s="296">
        <f t="shared" si="32"/>
        <v>0</v>
      </c>
      <c r="R160" s="296">
        <f t="shared" si="33"/>
        <v>0</v>
      </c>
      <c r="S160" s="296">
        <f t="shared" si="34"/>
        <v>0</v>
      </c>
      <c r="T160" s="296">
        <f t="shared" si="35"/>
        <v>0</v>
      </c>
      <c r="U160" s="295">
        <f t="shared" si="36"/>
        <v>0</v>
      </c>
      <c r="V160" s="1131"/>
      <c r="W160" s="1131"/>
      <c r="X160" s="1131"/>
      <c r="Y160" s="1131"/>
      <c r="Z160" s="1288"/>
      <c r="AA160" s="919"/>
      <c r="AB160" s="128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39" customHeight="1" x14ac:dyDescent="0.2">
      <c r="A161" s="1403" t="s">
        <v>388</v>
      </c>
      <c r="B161" s="1328"/>
      <c r="C161" s="1299" t="s">
        <v>389</v>
      </c>
      <c r="D161" s="1396" t="s">
        <v>390</v>
      </c>
      <c r="E161" s="1399" t="s">
        <v>785</v>
      </c>
      <c r="F161" s="1020">
        <v>136</v>
      </c>
      <c r="G161" s="1392" t="s">
        <v>786</v>
      </c>
      <c r="H161" s="783" t="s">
        <v>787</v>
      </c>
      <c r="I161" s="1315">
        <f>+MAX(V161:Y164)</f>
        <v>0</v>
      </c>
      <c r="J161" s="769" t="s">
        <v>761</v>
      </c>
      <c r="K161" s="505">
        <v>0.6</v>
      </c>
      <c r="L161" s="307" t="s">
        <v>22</v>
      </c>
      <c r="M161" s="306">
        <v>0.25</v>
      </c>
      <c r="N161" s="306">
        <v>0.5</v>
      </c>
      <c r="O161" s="302">
        <v>0.75</v>
      </c>
      <c r="P161" s="301">
        <v>1</v>
      </c>
      <c r="Q161" s="300">
        <f t="shared" si="32"/>
        <v>0.15</v>
      </c>
      <c r="R161" s="300">
        <f t="shared" si="33"/>
        <v>0.3</v>
      </c>
      <c r="S161" s="300">
        <f t="shared" si="34"/>
        <v>0.44999999999999996</v>
      </c>
      <c r="T161" s="300">
        <f t="shared" si="35"/>
        <v>0.6</v>
      </c>
      <c r="U161" s="299">
        <f t="shared" si="36"/>
        <v>0.6</v>
      </c>
      <c r="V161" s="1130">
        <f>+Q162+Q164</f>
        <v>0</v>
      </c>
      <c r="W161" s="1130">
        <f t="shared" ref="W161:Y161" si="37">+R162+R164</f>
        <v>0</v>
      </c>
      <c r="X161" s="1130">
        <f t="shared" si="37"/>
        <v>0</v>
      </c>
      <c r="Y161" s="1130">
        <f t="shared" si="37"/>
        <v>0</v>
      </c>
      <c r="Z161" s="1286" t="s">
        <v>154</v>
      </c>
      <c r="AA161" s="829" t="s">
        <v>391</v>
      </c>
      <c r="AB161" s="128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34.9" customHeight="1" x14ac:dyDescent="0.2">
      <c r="A162" s="1404"/>
      <c r="B162" s="1328"/>
      <c r="C162" s="1300"/>
      <c r="D162" s="1397"/>
      <c r="E162" s="1400"/>
      <c r="F162" s="1021"/>
      <c r="G162" s="1392"/>
      <c r="H162" s="783"/>
      <c r="I162" s="1315"/>
      <c r="J162" s="770"/>
      <c r="K162" s="501">
        <v>0.6</v>
      </c>
      <c r="L162" s="298" t="s">
        <v>23</v>
      </c>
      <c r="M162" s="305">
        <v>0</v>
      </c>
      <c r="N162" s="305">
        <v>0</v>
      </c>
      <c r="O162" s="305">
        <v>0</v>
      </c>
      <c r="P162" s="304">
        <v>0</v>
      </c>
      <c r="Q162" s="296">
        <f t="shared" si="32"/>
        <v>0</v>
      </c>
      <c r="R162" s="296">
        <f t="shared" si="33"/>
        <v>0</v>
      </c>
      <c r="S162" s="296">
        <f t="shared" si="34"/>
        <v>0</v>
      </c>
      <c r="T162" s="296">
        <f t="shared" si="35"/>
        <v>0</v>
      </c>
      <c r="U162" s="295">
        <f t="shared" si="36"/>
        <v>0</v>
      </c>
      <c r="V162" s="1131"/>
      <c r="W162" s="1131"/>
      <c r="X162" s="1131"/>
      <c r="Y162" s="1131"/>
      <c r="Z162" s="1287"/>
      <c r="AA162" s="830"/>
      <c r="AB162" s="128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43.15" customHeight="1" x14ac:dyDescent="0.2">
      <c r="A163" s="1404"/>
      <c r="B163" s="1328"/>
      <c r="C163" s="1300"/>
      <c r="D163" s="1397"/>
      <c r="E163" s="1400"/>
      <c r="F163" s="1021"/>
      <c r="G163" s="1392"/>
      <c r="H163" s="783"/>
      <c r="I163" s="1315"/>
      <c r="J163" s="769" t="s">
        <v>762</v>
      </c>
      <c r="K163" s="505">
        <v>0.4</v>
      </c>
      <c r="L163" s="307" t="s">
        <v>22</v>
      </c>
      <c r="M163" s="306">
        <v>0.25</v>
      </c>
      <c r="N163" s="306">
        <v>0.5</v>
      </c>
      <c r="O163" s="302">
        <v>0.75</v>
      </c>
      <c r="P163" s="301">
        <v>1</v>
      </c>
      <c r="Q163" s="300">
        <f t="shared" si="32"/>
        <v>0.1</v>
      </c>
      <c r="R163" s="300">
        <f t="shared" si="33"/>
        <v>0.2</v>
      </c>
      <c r="S163" s="300">
        <f t="shared" si="34"/>
        <v>0.30000000000000004</v>
      </c>
      <c r="T163" s="300">
        <f t="shared" si="35"/>
        <v>0.4</v>
      </c>
      <c r="U163" s="299">
        <f t="shared" si="36"/>
        <v>0.4</v>
      </c>
      <c r="V163" s="1131"/>
      <c r="W163" s="1131"/>
      <c r="X163" s="1131"/>
      <c r="Y163" s="1131"/>
      <c r="Z163" s="1287"/>
      <c r="AA163" s="830"/>
      <c r="AB163" s="128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33.6" customHeight="1" x14ac:dyDescent="0.2">
      <c r="A164" s="1404"/>
      <c r="B164" s="1328"/>
      <c r="C164" s="1300"/>
      <c r="D164" s="1397"/>
      <c r="E164" s="1400"/>
      <c r="F164" s="1021"/>
      <c r="G164" s="1392"/>
      <c r="H164" s="783"/>
      <c r="I164" s="1315"/>
      <c r="J164" s="770"/>
      <c r="K164" s="501">
        <v>0.4</v>
      </c>
      <c r="L164" s="298" t="s">
        <v>23</v>
      </c>
      <c r="M164" s="305">
        <v>0</v>
      </c>
      <c r="N164" s="305">
        <v>0</v>
      </c>
      <c r="O164" s="305">
        <v>0</v>
      </c>
      <c r="P164" s="304">
        <v>0</v>
      </c>
      <c r="Q164" s="296">
        <f t="shared" si="32"/>
        <v>0</v>
      </c>
      <c r="R164" s="296">
        <f t="shared" si="33"/>
        <v>0</v>
      </c>
      <c r="S164" s="296">
        <f t="shared" si="34"/>
        <v>0</v>
      </c>
      <c r="T164" s="296">
        <f t="shared" si="35"/>
        <v>0</v>
      </c>
      <c r="U164" s="295">
        <f t="shared" si="36"/>
        <v>0</v>
      </c>
      <c r="V164" s="1131"/>
      <c r="W164" s="1131"/>
      <c r="X164" s="1131"/>
      <c r="Y164" s="1131"/>
      <c r="Z164" s="1287"/>
      <c r="AA164" s="830"/>
      <c r="AB164" s="128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s="13" customFormat="1" ht="33" customHeight="1" x14ac:dyDescent="0.2">
      <c r="A165" s="1404"/>
      <c r="B165" s="1328"/>
      <c r="C165" s="1300"/>
      <c r="D165" s="1397"/>
      <c r="E165" s="1018" t="s">
        <v>764</v>
      </c>
      <c r="F165" s="1020">
        <v>137</v>
      </c>
      <c r="G165" s="1018" t="s">
        <v>765</v>
      </c>
      <c r="H165" s="1018" t="s">
        <v>766</v>
      </c>
      <c r="I165" s="1315">
        <f>+MAX(V165:Y168)</f>
        <v>0</v>
      </c>
      <c r="J165" s="1336" t="s">
        <v>767</v>
      </c>
      <c r="K165" s="503">
        <v>0.5</v>
      </c>
      <c r="L165" s="307" t="s">
        <v>22</v>
      </c>
      <c r="M165" s="306">
        <v>0.25</v>
      </c>
      <c r="N165" s="306">
        <v>0.5</v>
      </c>
      <c r="O165" s="302">
        <v>0.75</v>
      </c>
      <c r="P165" s="301">
        <v>1</v>
      </c>
      <c r="Q165" s="300">
        <f t="shared" si="32"/>
        <v>0.125</v>
      </c>
      <c r="R165" s="300">
        <f t="shared" si="33"/>
        <v>0.25</v>
      </c>
      <c r="S165" s="300">
        <f t="shared" si="34"/>
        <v>0.375</v>
      </c>
      <c r="T165" s="300">
        <f t="shared" si="35"/>
        <v>0.5</v>
      </c>
      <c r="U165" s="299">
        <f t="shared" si="36"/>
        <v>0.5</v>
      </c>
      <c r="V165" s="1130">
        <f>+Q166+Q168</f>
        <v>0</v>
      </c>
      <c r="W165" s="1130">
        <f t="shared" ref="W165:Y165" si="38">+R166+R168</f>
        <v>0</v>
      </c>
      <c r="X165" s="1130">
        <f t="shared" si="38"/>
        <v>0</v>
      </c>
      <c r="Y165" s="1130">
        <f t="shared" si="38"/>
        <v>0</v>
      </c>
      <c r="Z165" s="1287"/>
      <c r="AA165" s="830"/>
      <c r="AB165" s="128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row>
    <row r="166" spans="1:69" s="13" customFormat="1" ht="57" customHeight="1" x14ac:dyDescent="0.2">
      <c r="A166" s="1404"/>
      <c r="B166" s="1328"/>
      <c r="C166" s="1300"/>
      <c r="D166" s="1397"/>
      <c r="E166" s="1019"/>
      <c r="F166" s="1021"/>
      <c r="G166" s="1298"/>
      <c r="H166" s="1298"/>
      <c r="I166" s="1315"/>
      <c r="J166" s="1337"/>
      <c r="K166" s="501">
        <v>0</v>
      </c>
      <c r="L166" s="298" t="s">
        <v>23</v>
      </c>
      <c r="M166" s="305">
        <v>0</v>
      </c>
      <c r="N166" s="305">
        <v>0</v>
      </c>
      <c r="O166" s="305">
        <v>0</v>
      </c>
      <c r="P166" s="304">
        <v>0</v>
      </c>
      <c r="Q166" s="296">
        <f t="shared" si="32"/>
        <v>0</v>
      </c>
      <c r="R166" s="296">
        <f t="shared" si="33"/>
        <v>0</v>
      </c>
      <c r="S166" s="296">
        <f t="shared" si="34"/>
        <v>0</v>
      </c>
      <c r="T166" s="296">
        <f t="shared" si="35"/>
        <v>0</v>
      </c>
      <c r="U166" s="295">
        <f t="shared" si="36"/>
        <v>0</v>
      </c>
      <c r="V166" s="1131"/>
      <c r="W166" s="1131"/>
      <c r="X166" s="1131"/>
      <c r="Y166" s="1131"/>
      <c r="Z166" s="1287"/>
      <c r="AA166" s="830"/>
      <c r="AB166" s="128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row>
    <row r="167" spans="1:69" s="13" customFormat="1" ht="51.6" customHeight="1" x14ac:dyDescent="0.2">
      <c r="A167" s="1404"/>
      <c r="B167" s="1328"/>
      <c r="C167" s="1300"/>
      <c r="D167" s="1397"/>
      <c r="E167" s="1019"/>
      <c r="F167" s="1021"/>
      <c r="G167" s="1018" t="s">
        <v>768</v>
      </c>
      <c r="H167" s="1018" t="s">
        <v>769</v>
      </c>
      <c r="I167" s="1315"/>
      <c r="J167" s="1336" t="s">
        <v>763</v>
      </c>
      <c r="K167" s="503">
        <v>0.5</v>
      </c>
      <c r="L167" s="307" t="s">
        <v>22</v>
      </c>
      <c r="M167" s="306">
        <v>0.5</v>
      </c>
      <c r="N167" s="306">
        <v>1</v>
      </c>
      <c r="O167" s="302">
        <v>1</v>
      </c>
      <c r="P167" s="301">
        <v>1</v>
      </c>
      <c r="Q167" s="300">
        <f t="shared" si="32"/>
        <v>0.25</v>
      </c>
      <c r="R167" s="300">
        <f t="shared" si="33"/>
        <v>0.5</v>
      </c>
      <c r="S167" s="300">
        <f t="shared" si="34"/>
        <v>0.5</v>
      </c>
      <c r="T167" s="300">
        <f t="shared" si="35"/>
        <v>0.5</v>
      </c>
      <c r="U167" s="299">
        <f t="shared" si="36"/>
        <v>0.5</v>
      </c>
      <c r="V167" s="1131"/>
      <c r="W167" s="1131"/>
      <c r="X167" s="1131"/>
      <c r="Y167" s="1131"/>
      <c r="Z167" s="1287"/>
      <c r="AA167" s="830"/>
      <c r="AB167" s="128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13" customFormat="1" ht="33" customHeight="1" x14ac:dyDescent="0.2">
      <c r="A168" s="1404"/>
      <c r="B168" s="1328"/>
      <c r="C168" s="1300"/>
      <c r="D168" s="1398"/>
      <c r="E168" s="1298"/>
      <c r="F168" s="1401"/>
      <c r="G168" s="1298"/>
      <c r="H168" s="1298"/>
      <c r="I168" s="1315"/>
      <c r="J168" s="1337"/>
      <c r="K168" s="501">
        <v>0</v>
      </c>
      <c r="L168" s="298" t="s">
        <v>23</v>
      </c>
      <c r="M168" s="305">
        <v>0</v>
      </c>
      <c r="N168" s="305">
        <v>0</v>
      </c>
      <c r="O168" s="305">
        <v>0</v>
      </c>
      <c r="P168" s="304">
        <v>0</v>
      </c>
      <c r="Q168" s="296">
        <f t="shared" si="32"/>
        <v>0</v>
      </c>
      <c r="R168" s="296">
        <f t="shared" si="33"/>
        <v>0</v>
      </c>
      <c r="S168" s="296">
        <f t="shared" si="34"/>
        <v>0</v>
      </c>
      <c r="T168" s="296">
        <f t="shared" si="35"/>
        <v>0</v>
      </c>
      <c r="U168" s="295">
        <f t="shared" si="36"/>
        <v>0</v>
      </c>
      <c r="V168" s="1131"/>
      <c r="W168" s="1131"/>
      <c r="X168" s="1131"/>
      <c r="Y168" s="1131"/>
      <c r="Z168" s="1288"/>
      <c r="AA168" s="831"/>
      <c r="AB168" s="128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13" customFormat="1" ht="49.9" customHeight="1" x14ac:dyDescent="0.2">
      <c r="A169" s="1326" t="s">
        <v>392</v>
      </c>
      <c r="B169" s="1328"/>
      <c r="C169" s="1308" t="s">
        <v>393</v>
      </c>
      <c r="D169" s="796" t="s">
        <v>394</v>
      </c>
      <c r="E169" s="780" t="s">
        <v>870</v>
      </c>
      <c r="F169" s="1376">
        <v>138</v>
      </c>
      <c r="G169" s="780" t="s">
        <v>437</v>
      </c>
      <c r="H169" s="780" t="s">
        <v>438</v>
      </c>
      <c r="I169" s="1393">
        <f>+MAX(V169:Y174)</f>
        <v>0</v>
      </c>
      <c r="J169" s="732" t="s">
        <v>439</v>
      </c>
      <c r="K169" s="503">
        <v>0.4</v>
      </c>
      <c r="L169" s="307" t="s">
        <v>22</v>
      </c>
      <c r="M169" s="306">
        <v>0.25</v>
      </c>
      <c r="N169" s="306">
        <v>0.5</v>
      </c>
      <c r="O169" s="302">
        <v>0.75</v>
      </c>
      <c r="P169" s="301">
        <v>1</v>
      </c>
      <c r="Q169" s="322">
        <f t="shared" si="32"/>
        <v>0.1</v>
      </c>
      <c r="R169" s="300">
        <f t="shared" si="33"/>
        <v>0.2</v>
      </c>
      <c r="S169" s="300">
        <f t="shared" si="34"/>
        <v>0.30000000000000004</v>
      </c>
      <c r="T169" s="300">
        <f t="shared" si="35"/>
        <v>0.4</v>
      </c>
      <c r="U169" s="299">
        <f t="shared" si="36"/>
        <v>0.4</v>
      </c>
      <c r="V169" s="1289">
        <f>+Q170+Q172+Q174</f>
        <v>0</v>
      </c>
      <c r="W169" s="1289">
        <f>+R170+R172+R174</f>
        <v>0</v>
      </c>
      <c r="X169" s="1289">
        <f>+S170+S172+S174</f>
        <v>0</v>
      </c>
      <c r="Y169" s="1289">
        <f>+T170+T172+T174</f>
        <v>0</v>
      </c>
      <c r="Z169" s="1286" t="s">
        <v>395</v>
      </c>
      <c r="AA169" s="917" t="s">
        <v>395</v>
      </c>
      <c r="AB169" s="128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13" customFormat="1" ht="49.9" customHeight="1" x14ac:dyDescent="0.2">
      <c r="A170" s="1326"/>
      <c r="B170" s="1328"/>
      <c r="C170" s="1308"/>
      <c r="D170" s="797"/>
      <c r="E170" s="781"/>
      <c r="F170" s="1377"/>
      <c r="G170" s="781"/>
      <c r="H170" s="781"/>
      <c r="I170" s="1394"/>
      <c r="J170" s="732"/>
      <c r="K170" s="501">
        <v>0.4</v>
      </c>
      <c r="L170" s="298" t="s">
        <v>23</v>
      </c>
      <c r="M170" s="305">
        <v>0</v>
      </c>
      <c r="N170" s="305">
        <v>0</v>
      </c>
      <c r="O170" s="305">
        <v>0</v>
      </c>
      <c r="P170" s="304">
        <v>0</v>
      </c>
      <c r="Q170" s="296">
        <f t="shared" si="32"/>
        <v>0</v>
      </c>
      <c r="R170" s="296">
        <f t="shared" si="33"/>
        <v>0</v>
      </c>
      <c r="S170" s="296">
        <f t="shared" si="34"/>
        <v>0</v>
      </c>
      <c r="T170" s="296">
        <f t="shared" si="35"/>
        <v>0</v>
      </c>
      <c r="U170" s="295">
        <f t="shared" si="36"/>
        <v>0</v>
      </c>
      <c r="V170" s="1290"/>
      <c r="W170" s="1290"/>
      <c r="X170" s="1290"/>
      <c r="Y170" s="1290"/>
      <c r="Z170" s="1287"/>
      <c r="AA170" s="918"/>
      <c r="AB170" s="128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13" customFormat="1" ht="33.6" customHeight="1" x14ac:dyDescent="0.2">
      <c r="A171" s="1326"/>
      <c r="B171" s="1328"/>
      <c r="C171" s="1308"/>
      <c r="D171" s="797"/>
      <c r="E171" s="781"/>
      <c r="F171" s="1377"/>
      <c r="G171" s="781"/>
      <c r="H171" s="781"/>
      <c r="I171" s="1394"/>
      <c r="J171" s="769" t="s">
        <v>440</v>
      </c>
      <c r="K171" s="503">
        <v>0.2</v>
      </c>
      <c r="L171" s="307" t="s">
        <v>22</v>
      </c>
      <c r="M171" s="306">
        <v>0.1</v>
      </c>
      <c r="N171" s="306">
        <v>0.4</v>
      </c>
      <c r="O171" s="302">
        <v>0.7</v>
      </c>
      <c r="P171" s="301">
        <v>1</v>
      </c>
      <c r="Q171" s="322">
        <f t="shared" si="32"/>
        <v>2.0000000000000004E-2</v>
      </c>
      <c r="R171" s="322">
        <f t="shared" si="33"/>
        <v>8.0000000000000016E-2</v>
      </c>
      <c r="S171" s="322">
        <f t="shared" si="34"/>
        <v>0.13999999999999999</v>
      </c>
      <c r="T171" s="322">
        <f t="shared" si="35"/>
        <v>0.2</v>
      </c>
      <c r="U171" s="299">
        <f t="shared" si="36"/>
        <v>0.2</v>
      </c>
      <c r="V171" s="1290"/>
      <c r="W171" s="1290"/>
      <c r="X171" s="1290"/>
      <c r="Y171" s="1290"/>
      <c r="Z171" s="1287"/>
      <c r="AA171" s="918"/>
      <c r="AB171" s="128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13" customFormat="1" ht="27.6" customHeight="1" x14ac:dyDescent="0.2">
      <c r="A172" s="1326"/>
      <c r="B172" s="1328"/>
      <c r="C172" s="1308"/>
      <c r="D172" s="797"/>
      <c r="E172" s="781"/>
      <c r="F172" s="1377"/>
      <c r="G172" s="781"/>
      <c r="H172" s="781"/>
      <c r="I172" s="1394"/>
      <c r="J172" s="770"/>
      <c r="K172" s="501">
        <v>0.2</v>
      </c>
      <c r="L172" s="298" t="s">
        <v>23</v>
      </c>
      <c r="M172" s="305">
        <v>0</v>
      </c>
      <c r="N172" s="305">
        <v>0</v>
      </c>
      <c r="O172" s="305">
        <v>0</v>
      </c>
      <c r="P172" s="304">
        <v>0</v>
      </c>
      <c r="Q172" s="296">
        <f t="shared" si="32"/>
        <v>0</v>
      </c>
      <c r="R172" s="296">
        <f t="shared" si="33"/>
        <v>0</v>
      </c>
      <c r="S172" s="296">
        <f t="shared" si="34"/>
        <v>0</v>
      </c>
      <c r="T172" s="296">
        <f t="shared" si="35"/>
        <v>0</v>
      </c>
      <c r="U172" s="295">
        <f t="shared" si="36"/>
        <v>0</v>
      </c>
      <c r="V172" s="1290"/>
      <c r="W172" s="1290"/>
      <c r="X172" s="1290"/>
      <c r="Y172" s="1290"/>
      <c r="Z172" s="1287"/>
      <c r="AA172" s="918"/>
      <c r="AB172" s="128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13" customFormat="1" ht="49.9" customHeight="1" x14ac:dyDescent="0.2">
      <c r="A173" s="1326"/>
      <c r="B173" s="1328"/>
      <c r="C173" s="1308"/>
      <c r="D173" s="797"/>
      <c r="E173" s="781"/>
      <c r="F173" s="1377"/>
      <c r="G173" s="781"/>
      <c r="H173" s="781"/>
      <c r="I173" s="1394"/>
      <c r="J173" s="769" t="s">
        <v>441</v>
      </c>
      <c r="K173" s="503">
        <v>0.4</v>
      </c>
      <c r="L173" s="307" t="s">
        <v>22</v>
      </c>
      <c r="M173" s="306">
        <v>0.25</v>
      </c>
      <c r="N173" s="306">
        <v>0.5</v>
      </c>
      <c r="O173" s="302">
        <v>0.75</v>
      </c>
      <c r="P173" s="301">
        <v>1</v>
      </c>
      <c r="Q173" s="322">
        <f t="shared" si="32"/>
        <v>0.1</v>
      </c>
      <c r="R173" s="322">
        <f t="shared" si="33"/>
        <v>0.2</v>
      </c>
      <c r="S173" s="322">
        <f t="shared" si="34"/>
        <v>0.30000000000000004</v>
      </c>
      <c r="T173" s="322">
        <f t="shared" si="35"/>
        <v>0.4</v>
      </c>
      <c r="U173" s="321">
        <f t="shared" si="36"/>
        <v>0.4</v>
      </c>
      <c r="V173" s="1290"/>
      <c r="W173" s="1290"/>
      <c r="X173" s="1290"/>
      <c r="Y173" s="1290"/>
      <c r="Z173" s="1287"/>
      <c r="AA173" s="918"/>
      <c r="AB173" s="128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13" customFormat="1" ht="49.9" customHeight="1" x14ac:dyDescent="0.2">
      <c r="A174" s="1326"/>
      <c r="B174" s="1328"/>
      <c r="C174" s="1308"/>
      <c r="D174" s="797"/>
      <c r="E174" s="781"/>
      <c r="F174" s="1377"/>
      <c r="G174" s="781"/>
      <c r="H174" s="781"/>
      <c r="I174" s="1395"/>
      <c r="J174" s="770"/>
      <c r="K174" s="501">
        <v>0.4</v>
      </c>
      <c r="L174" s="298" t="s">
        <v>23</v>
      </c>
      <c r="M174" s="305">
        <v>0</v>
      </c>
      <c r="N174" s="305">
        <v>0</v>
      </c>
      <c r="O174" s="305">
        <v>0</v>
      </c>
      <c r="P174" s="304">
        <v>0</v>
      </c>
      <c r="Q174" s="296">
        <f t="shared" si="32"/>
        <v>0</v>
      </c>
      <c r="R174" s="296">
        <f t="shared" si="33"/>
        <v>0</v>
      </c>
      <c r="S174" s="296">
        <f t="shared" si="34"/>
        <v>0</v>
      </c>
      <c r="T174" s="296">
        <f t="shared" si="35"/>
        <v>0</v>
      </c>
      <c r="U174" s="295">
        <f t="shared" si="36"/>
        <v>0</v>
      </c>
      <c r="V174" s="1290"/>
      <c r="W174" s="1290"/>
      <c r="X174" s="1290"/>
      <c r="Y174" s="1290"/>
      <c r="Z174" s="1287"/>
      <c r="AA174" s="918"/>
      <c r="AB174" s="128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s="13" customFormat="1" ht="60" customHeight="1" x14ac:dyDescent="0.2">
      <c r="A175" s="1326"/>
      <c r="B175" s="1328"/>
      <c r="C175" s="1308"/>
      <c r="D175" s="1305" t="s">
        <v>394</v>
      </c>
      <c r="E175" s="780" t="s">
        <v>442</v>
      </c>
      <c r="F175" s="1376">
        <v>139</v>
      </c>
      <c r="G175" s="780" t="s">
        <v>443</v>
      </c>
      <c r="H175" s="780" t="s">
        <v>444</v>
      </c>
      <c r="I175" s="1393">
        <f>+MAX(V175:Y180)</f>
        <v>0</v>
      </c>
      <c r="J175" s="780" t="s">
        <v>445</v>
      </c>
      <c r="K175" s="503">
        <v>0.3</v>
      </c>
      <c r="L175" s="307" t="s">
        <v>396</v>
      </c>
      <c r="M175" s="306">
        <v>1</v>
      </c>
      <c r="N175" s="306">
        <v>1</v>
      </c>
      <c r="O175" s="302">
        <v>1</v>
      </c>
      <c r="P175" s="301">
        <v>1</v>
      </c>
      <c r="Q175" s="320">
        <f t="shared" si="32"/>
        <v>0.3</v>
      </c>
      <c r="R175" s="320">
        <f t="shared" si="33"/>
        <v>0.3</v>
      </c>
      <c r="S175" s="320">
        <f t="shared" si="34"/>
        <v>0.3</v>
      </c>
      <c r="T175" s="320">
        <f t="shared" si="35"/>
        <v>0.3</v>
      </c>
      <c r="U175" s="320">
        <f t="shared" si="36"/>
        <v>0.3</v>
      </c>
      <c r="V175" s="1289">
        <f>+Q176+Q178+Q180</f>
        <v>0</v>
      </c>
      <c r="W175" s="1289">
        <f>+R176+R178+R180</f>
        <v>0</v>
      </c>
      <c r="X175" s="1289">
        <f>+S176+S178+S180</f>
        <v>0</v>
      </c>
      <c r="Y175" s="1289">
        <f>+T176+T178+T180</f>
        <v>0</v>
      </c>
      <c r="Z175" s="1287"/>
      <c r="AA175" s="918"/>
      <c r="AB175" s="128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row>
    <row r="176" spans="1:69" s="13" customFormat="1" ht="31.9" customHeight="1" x14ac:dyDescent="0.2">
      <c r="A176" s="1326"/>
      <c r="B176" s="1328"/>
      <c r="C176" s="1308"/>
      <c r="D176" s="1306"/>
      <c r="E176" s="781"/>
      <c r="F176" s="1377"/>
      <c r="G176" s="781"/>
      <c r="H176" s="781"/>
      <c r="I176" s="1394"/>
      <c r="J176" s="781"/>
      <c r="K176" s="501">
        <v>0.3</v>
      </c>
      <c r="L176" s="298" t="s">
        <v>23</v>
      </c>
      <c r="M176" s="305">
        <v>0</v>
      </c>
      <c r="N176" s="305">
        <v>0</v>
      </c>
      <c r="O176" s="305">
        <v>0</v>
      </c>
      <c r="P176" s="304">
        <v>0</v>
      </c>
      <c r="Q176" s="296">
        <f t="shared" ref="Q176:Q207" si="39">+SUM(M176:M176)*K176</f>
        <v>0</v>
      </c>
      <c r="R176" s="296">
        <f t="shared" ref="R176:R207" si="40">+SUM(N176:N176)*K176</f>
        <v>0</v>
      </c>
      <c r="S176" s="296">
        <f t="shared" ref="S176:S207" si="41">+SUM(O176:O176)*K176</f>
        <v>0</v>
      </c>
      <c r="T176" s="296">
        <f t="shared" ref="T176:T207" si="42">+SUM(P176:P176)*K176</f>
        <v>0</v>
      </c>
      <c r="U176" s="295">
        <f t="shared" ref="U176:U207" si="43">+MAX(Q176:T176)</f>
        <v>0</v>
      </c>
      <c r="V176" s="1290"/>
      <c r="W176" s="1290"/>
      <c r="X176" s="1290"/>
      <c r="Y176" s="1290"/>
      <c r="Z176" s="1287"/>
      <c r="AA176" s="918"/>
      <c r="AB176" s="128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row>
    <row r="177" spans="1:69" s="13" customFormat="1" ht="60" customHeight="1" x14ac:dyDescent="0.2">
      <c r="A177" s="1326"/>
      <c r="B177" s="1328"/>
      <c r="C177" s="1308"/>
      <c r="D177" s="1306"/>
      <c r="E177" s="781"/>
      <c r="F177" s="1377"/>
      <c r="G177" s="781"/>
      <c r="H177" s="781"/>
      <c r="I177" s="1394"/>
      <c r="J177" s="780" t="s">
        <v>446</v>
      </c>
      <c r="K177" s="503">
        <v>0.3</v>
      </c>
      <c r="L177" s="307" t="s">
        <v>396</v>
      </c>
      <c r="M177" s="306">
        <v>1</v>
      </c>
      <c r="N177" s="306">
        <v>1</v>
      </c>
      <c r="O177" s="302">
        <v>1</v>
      </c>
      <c r="P177" s="301">
        <v>1</v>
      </c>
      <c r="Q177" s="320">
        <f t="shared" si="39"/>
        <v>0.3</v>
      </c>
      <c r="R177" s="320">
        <f t="shared" si="40"/>
        <v>0.3</v>
      </c>
      <c r="S177" s="320">
        <f t="shared" si="41"/>
        <v>0.3</v>
      </c>
      <c r="T177" s="320">
        <f t="shared" si="42"/>
        <v>0.3</v>
      </c>
      <c r="U177" s="320">
        <f t="shared" si="43"/>
        <v>0.3</v>
      </c>
      <c r="V177" s="1290"/>
      <c r="W177" s="1290"/>
      <c r="X177" s="1290"/>
      <c r="Y177" s="1290"/>
      <c r="Z177" s="1287"/>
      <c r="AA177" s="918"/>
      <c r="AB177" s="128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row>
    <row r="178" spans="1:69" s="13" customFormat="1" ht="60" customHeight="1" x14ac:dyDescent="0.2">
      <c r="A178" s="1326"/>
      <c r="B178" s="1328"/>
      <c r="C178" s="1308"/>
      <c r="D178" s="1306"/>
      <c r="E178" s="781"/>
      <c r="F178" s="1377"/>
      <c r="G178" s="781"/>
      <c r="H178" s="781"/>
      <c r="I178" s="1394"/>
      <c r="J178" s="781"/>
      <c r="K178" s="501">
        <v>0.3</v>
      </c>
      <c r="L178" s="298" t="s">
        <v>23</v>
      </c>
      <c r="M178" s="305">
        <v>0</v>
      </c>
      <c r="N178" s="305">
        <v>0</v>
      </c>
      <c r="O178" s="305">
        <v>0</v>
      </c>
      <c r="P178" s="304">
        <v>0</v>
      </c>
      <c r="Q178" s="296">
        <f t="shared" si="39"/>
        <v>0</v>
      </c>
      <c r="R178" s="296">
        <f t="shared" si="40"/>
        <v>0</v>
      </c>
      <c r="S178" s="296">
        <f t="shared" si="41"/>
        <v>0</v>
      </c>
      <c r="T178" s="296">
        <f t="shared" si="42"/>
        <v>0</v>
      </c>
      <c r="U178" s="295">
        <f t="shared" si="43"/>
        <v>0</v>
      </c>
      <c r="V178" s="1290"/>
      <c r="W178" s="1290"/>
      <c r="X178" s="1290"/>
      <c r="Y178" s="1290"/>
      <c r="Z178" s="1287"/>
      <c r="AA178" s="918"/>
      <c r="AB178" s="128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row>
    <row r="179" spans="1:69" s="13" customFormat="1" ht="60" customHeight="1" x14ac:dyDescent="0.2">
      <c r="A179" s="1326"/>
      <c r="B179" s="1328"/>
      <c r="C179" s="1308"/>
      <c r="D179" s="1306"/>
      <c r="E179" s="781"/>
      <c r="F179" s="1377"/>
      <c r="G179" s="781"/>
      <c r="H179" s="781"/>
      <c r="I179" s="1394"/>
      <c r="J179" s="780" t="s">
        <v>447</v>
      </c>
      <c r="K179" s="503">
        <v>0.4</v>
      </c>
      <c r="L179" s="307" t="s">
        <v>396</v>
      </c>
      <c r="M179" s="306">
        <v>0.25</v>
      </c>
      <c r="N179" s="306">
        <v>0.5</v>
      </c>
      <c r="O179" s="302">
        <v>0.75</v>
      </c>
      <c r="P179" s="301">
        <v>1</v>
      </c>
      <c r="Q179" s="320">
        <f t="shared" si="39"/>
        <v>0.1</v>
      </c>
      <c r="R179" s="320">
        <f t="shared" si="40"/>
        <v>0.2</v>
      </c>
      <c r="S179" s="320">
        <f t="shared" si="41"/>
        <v>0.30000000000000004</v>
      </c>
      <c r="T179" s="320">
        <f t="shared" si="42"/>
        <v>0.4</v>
      </c>
      <c r="U179" s="320">
        <f t="shared" si="43"/>
        <v>0.4</v>
      </c>
      <c r="V179" s="1290"/>
      <c r="W179" s="1290"/>
      <c r="X179" s="1290"/>
      <c r="Y179" s="1290"/>
      <c r="Z179" s="1287"/>
      <c r="AA179" s="918"/>
      <c r="AB179" s="128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row>
    <row r="180" spans="1:69" s="13" customFormat="1" ht="58.5" customHeight="1" x14ac:dyDescent="0.2">
      <c r="A180" s="1326"/>
      <c r="B180" s="1328"/>
      <c r="C180" s="1308"/>
      <c r="D180" s="1306"/>
      <c r="E180" s="1347"/>
      <c r="F180" s="1402"/>
      <c r="G180" s="1347"/>
      <c r="H180" s="1347"/>
      <c r="I180" s="1395"/>
      <c r="J180" s="1347"/>
      <c r="K180" s="501">
        <v>0.4</v>
      </c>
      <c r="L180" s="298" t="s">
        <v>23</v>
      </c>
      <c r="M180" s="305">
        <v>0</v>
      </c>
      <c r="N180" s="305">
        <v>0</v>
      </c>
      <c r="O180" s="305">
        <v>0</v>
      </c>
      <c r="P180" s="304">
        <v>0</v>
      </c>
      <c r="Q180" s="296">
        <f t="shared" si="39"/>
        <v>0</v>
      </c>
      <c r="R180" s="296">
        <f t="shared" si="40"/>
        <v>0</v>
      </c>
      <c r="S180" s="296">
        <f t="shared" si="41"/>
        <v>0</v>
      </c>
      <c r="T180" s="296">
        <f t="shared" si="42"/>
        <v>0</v>
      </c>
      <c r="U180" s="295">
        <f t="shared" si="43"/>
        <v>0</v>
      </c>
      <c r="V180" s="1291"/>
      <c r="W180" s="1291"/>
      <c r="X180" s="1291"/>
      <c r="Y180" s="1291"/>
      <c r="Z180" s="1287"/>
      <c r="AA180" s="918"/>
      <c r="AB180" s="128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row>
    <row r="181" spans="1:69" s="13" customFormat="1" ht="58.5" customHeight="1" x14ac:dyDescent="0.2">
      <c r="A181" s="1326"/>
      <c r="B181" s="1328"/>
      <c r="C181" s="1308"/>
      <c r="D181" s="1306"/>
      <c r="E181" s="796" t="s">
        <v>397</v>
      </c>
      <c r="F181" s="1376">
        <v>140</v>
      </c>
      <c r="G181" s="780" t="s">
        <v>995</v>
      </c>
      <c r="H181" s="780" t="s">
        <v>871</v>
      </c>
      <c r="I181" s="1393">
        <v>0</v>
      </c>
      <c r="J181" s="720" t="s">
        <v>994</v>
      </c>
      <c r="K181" s="502">
        <v>0.4</v>
      </c>
      <c r="L181" s="303" t="s">
        <v>22</v>
      </c>
      <c r="M181" s="317">
        <v>0.75</v>
      </c>
      <c r="N181" s="317">
        <v>1</v>
      </c>
      <c r="O181" s="316">
        <v>1</v>
      </c>
      <c r="P181" s="319">
        <v>1</v>
      </c>
      <c r="Q181" s="306">
        <f t="shared" si="39"/>
        <v>0.30000000000000004</v>
      </c>
      <c r="R181" s="306">
        <f t="shared" si="40"/>
        <v>0.4</v>
      </c>
      <c r="S181" s="302">
        <f t="shared" si="41"/>
        <v>0.4</v>
      </c>
      <c r="T181" s="301">
        <f t="shared" si="42"/>
        <v>0.4</v>
      </c>
      <c r="U181" s="301">
        <f t="shared" si="43"/>
        <v>0.4</v>
      </c>
      <c r="V181" s="1289">
        <f>+Q182+Q184+Q186</f>
        <v>0</v>
      </c>
      <c r="W181" s="1289">
        <f t="shared" ref="W181:Y181" si="44">+R182+R184+R186</f>
        <v>0</v>
      </c>
      <c r="X181" s="1289">
        <f t="shared" si="44"/>
        <v>0</v>
      </c>
      <c r="Y181" s="1289">
        <f t="shared" si="44"/>
        <v>0</v>
      </c>
      <c r="Z181" s="1286" t="s">
        <v>1131</v>
      </c>
      <c r="AA181" s="829" t="s">
        <v>398</v>
      </c>
      <c r="AB181" s="128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row>
    <row r="182" spans="1:69" s="13" customFormat="1" ht="58.5" customHeight="1" x14ac:dyDescent="0.2">
      <c r="A182" s="1326"/>
      <c r="B182" s="1328"/>
      <c r="C182" s="1308"/>
      <c r="D182" s="1306"/>
      <c r="E182" s="797"/>
      <c r="F182" s="1377"/>
      <c r="G182" s="781"/>
      <c r="H182" s="781"/>
      <c r="I182" s="1394"/>
      <c r="J182" s="720"/>
      <c r="K182" s="501">
        <v>0.4</v>
      </c>
      <c r="L182" s="298" t="s">
        <v>23</v>
      </c>
      <c r="M182" s="305">
        <v>0</v>
      </c>
      <c r="N182" s="305">
        <v>0</v>
      </c>
      <c r="O182" s="305">
        <v>0</v>
      </c>
      <c r="P182" s="304">
        <v>0</v>
      </c>
      <c r="Q182" s="296">
        <f t="shared" si="39"/>
        <v>0</v>
      </c>
      <c r="R182" s="296">
        <f t="shared" si="40"/>
        <v>0</v>
      </c>
      <c r="S182" s="296">
        <f t="shared" si="41"/>
        <v>0</v>
      </c>
      <c r="T182" s="296">
        <f t="shared" si="42"/>
        <v>0</v>
      </c>
      <c r="U182" s="295">
        <f t="shared" si="43"/>
        <v>0</v>
      </c>
      <c r="V182" s="1290"/>
      <c r="W182" s="1290"/>
      <c r="X182" s="1290"/>
      <c r="Y182" s="1290"/>
      <c r="Z182" s="1287"/>
      <c r="AA182" s="830"/>
      <c r="AB182" s="128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row>
    <row r="183" spans="1:69" s="13" customFormat="1" ht="58.5" customHeight="1" x14ac:dyDescent="0.2">
      <c r="A183" s="1326"/>
      <c r="B183" s="1328"/>
      <c r="C183" s="1308"/>
      <c r="D183" s="1306"/>
      <c r="E183" s="797"/>
      <c r="F183" s="1377"/>
      <c r="G183" s="781"/>
      <c r="H183" s="781"/>
      <c r="I183" s="1394"/>
      <c r="J183" s="1409" t="s">
        <v>1206</v>
      </c>
      <c r="K183" s="505">
        <v>0.3</v>
      </c>
      <c r="L183" s="318" t="s">
        <v>23</v>
      </c>
      <c r="M183" s="317">
        <v>0.05</v>
      </c>
      <c r="N183" s="317">
        <v>0.5</v>
      </c>
      <c r="O183" s="317">
        <v>0.75</v>
      </c>
      <c r="P183" s="316">
        <v>1</v>
      </c>
      <c r="Q183" s="306">
        <f t="shared" si="39"/>
        <v>1.4999999999999999E-2</v>
      </c>
      <c r="R183" s="306">
        <f t="shared" si="40"/>
        <v>0.15</v>
      </c>
      <c r="S183" s="302">
        <f t="shared" si="41"/>
        <v>0.22499999999999998</v>
      </c>
      <c r="T183" s="301">
        <f t="shared" si="42"/>
        <v>0.3</v>
      </c>
      <c r="U183" s="301">
        <f t="shared" si="43"/>
        <v>0.3</v>
      </c>
      <c r="V183" s="1290"/>
      <c r="W183" s="1290"/>
      <c r="X183" s="1290"/>
      <c r="Y183" s="1290"/>
      <c r="Z183" s="1287"/>
      <c r="AA183" s="830"/>
      <c r="AB183" s="128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row>
    <row r="184" spans="1:69" s="13" customFormat="1" ht="58.5" customHeight="1" x14ac:dyDescent="0.2">
      <c r="A184" s="1326"/>
      <c r="B184" s="1328"/>
      <c r="C184" s="1308"/>
      <c r="D184" s="1306"/>
      <c r="E184" s="797"/>
      <c r="F184" s="1377"/>
      <c r="G184" s="781"/>
      <c r="H184" s="781"/>
      <c r="I184" s="1394"/>
      <c r="J184" s="1409"/>
      <c r="K184" s="501">
        <v>0.3</v>
      </c>
      <c r="L184" s="298" t="s">
        <v>23</v>
      </c>
      <c r="M184" s="305">
        <v>0</v>
      </c>
      <c r="N184" s="305">
        <v>0</v>
      </c>
      <c r="O184" s="305">
        <v>0</v>
      </c>
      <c r="P184" s="304">
        <v>0</v>
      </c>
      <c r="Q184" s="296">
        <f t="shared" si="39"/>
        <v>0</v>
      </c>
      <c r="R184" s="296">
        <f t="shared" si="40"/>
        <v>0</v>
      </c>
      <c r="S184" s="296">
        <f t="shared" si="41"/>
        <v>0</v>
      </c>
      <c r="T184" s="296">
        <f t="shared" si="42"/>
        <v>0</v>
      </c>
      <c r="U184" s="295">
        <f t="shared" si="43"/>
        <v>0</v>
      </c>
      <c r="V184" s="1290"/>
      <c r="W184" s="1290"/>
      <c r="X184" s="1290"/>
      <c r="Y184" s="1290"/>
      <c r="Z184" s="1287"/>
      <c r="AA184" s="830"/>
      <c r="AB184" s="128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row>
    <row r="185" spans="1:69" s="13" customFormat="1" ht="58.5" customHeight="1" x14ac:dyDescent="0.2">
      <c r="A185" s="1326"/>
      <c r="B185" s="1328"/>
      <c r="C185" s="1308"/>
      <c r="D185" s="1306"/>
      <c r="E185" s="797"/>
      <c r="F185" s="1377"/>
      <c r="G185" s="781"/>
      <c r="H185" s="781"/>
      <c r="I185" s="1394"/>
      <c r="J185" s="1409" t="s">
        <v>1207</v>
      </c>
      <c r="K185" s="505">
        <v>0.3</v>
      </c>
      <c r="L185" s="303" t="s">
        <v>22</v>
      </c>
      <c r="M185" s="317">
        <v>0.05</v>
      </c>
      <c r="N185" s="317">
        <v>0.5</v>
      </c>
      <c r="O185" s="317">
        <v>0.75</v>
      </c>
      <c r="P185" s="316">
        <v>1</v>
      </c>
      <c r="Q185" s="306">
        <f t="shared" si="39"/>
        <v>1.4999999999999999E-2</v>
      </c>
      <c r="R185" s="306">
        <f t="shared" si="40"/>
        <v>0.15</v>
      </c>
      <c r="S185" s="302">
        <f t="shared" si="41"/>
        <v>0.22499999999999998</v>
      </c>
      <c r="T185" s="301">
        <f t="shared" si="42"/>
        <v>0.3</v>
      </c>
      <c r="U185" s="301">
        <f t="shared" si="43"/>
        <v>0.3</v>
      </c>
      <c r="V185" s="1290"/>
      <c r="W185" s="1290"/>
      <c r="X185" s="1290"/>
      <c r="Y185" s="1290"/>
      <c r="Z185" s="1287"/>
      <c r="AA185" s="830"/>
      <c r="AB185" s="128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row>
    <row r="186" spans="1:69" ht="58.5" customHeight="1" x14ac:dyDescent="0.2">
      <c r="A186" s="1326"/>
      <c r="B186" s="1328"/>
      <c r="C186" s="1308"/>
      <c r="D186" s="1306"/>
      <c r="E186" s="797"/>
      <c r="F186" s="1377"/>
      <c r="G186" s="781"/>
      <c r="H186" s="781"/>
      <c r="I186" s="1394"/>
      <c r="J186" s="1409"/>
      <c r="K186" s="501">
        <v>0.3</v>
      </c>
      <c r="L186" s="298" t="s">
        <v>23</v>
      </c>
      <c r="M186" s="305">
        <v>0</v>
      </c>
      <c r="N186" s="305">
        <v>0</v>
      </c>
      <c r="O186" s="305">
        <v>0</v>
      </c>
      <c r="P186" s="304">
        <v>0</v>
      </c>
      <c r="Q186" s="296">
        <f t="shared" si="39"/>
        <v>0</v>
      </c>
      <c r="R186" s="296">
        <f t="shared" si="40"/>
        <v>0</v>
      </c>
      <c r="S186" s="296">
        <f t="shared" si="41"/>
        <v>0</v>
      </c>
      <c r="T186" s="296">
        <f t="shared" si="42"/>
        <v>0</v>
      </c>
      <c r="U186" s="295">
        <f t="shared" si="43"/>
        <v>0</v>
      </c>
      <c r="V186" s="1291"/>
      <c r="W186" s="1291"/>
      <c r="X186" s="1291"/>
      <c r="Y186" s="1291"/>
      <c r="Z186" s="1288"/>
      <c r="AA186" s="831"/>
      <c r="AB186" s="1287"/>
    </row>
    <row r="187" spans="1:69" s="208" customFormat="1" ht="27.6" customHeight="1" x14ac:dyDescent="0.2">
      <c r="A187" s="1403" t="s">
        <v>399</v>
      </c>
      <c r="B187" s="1328"/>
      <c r="C187" s="1406" t="s">
        <v>400</v>
      </c>
      <c r="D187" s="1407" t="s">
        <v>401</v>
      </c>
      <c r="E187" s="780" t="s">
        <v>454</v>
      </c>
      <c r="F187" s="1376">
        <v>141</v>
      </c>
      <c r="G187" s="1412" t="s">
        <v>455</v>
      </c>
      <c r="H187" s="1336" t="s">
        <v>457</v>
      </c>
      <c r="I187" s="1315">
        <f>+MAX(V187:Y192)</f>
        <v>0</v>
      </c>
      <c r="J187" s="703" t="s">
        <v>458</v>
      </c>
      <c r="K187" s="503">
        <v>0.5</v>
      </c>
      <c r="L187" s="307" t="s">
        <v>22</v>
      </c>
      <c r="M187" s="311">
        <v>0</v>
      </c>
      <c r="N187" s="311">
        <v>0.4</v>
      </c>
      <c r="O187" s="311">
        <v>0.6</v>
      </c>
      <c r="P187" s="315">
        <v>1</v>
      </c>
      <c r="Q187" s="300">
        <f t="shared" si="39"/>
        <v>0</v>
      </c>
      <c r="R187" s="300">
        <f t="shared" si="40"/>
        <v>0.2</v>
      </c>
      <c r="S187" s="300">
        <f t="shared" si="41"/>
        <v>0.3</v>
      </c>
      <c r="T187" s="300">
        <f t="shared" si="42"/>
        <v>0.5</v>
      </c>
      <c r="U187" s="299">
        <f t="shared" si="43"/>
        <v>0.5</v>
      </c>
      <c r="V187" s="1289">
        <f>+Q188+Q190+Q192</f>
        <v>0</v>
      </c>
      <c r="W187" s="1289">
        <f t="shared" ref="W187:Y187" si="45">+R188+R190+R192</f>
        <v>0</v>
      </c>
      <c r="X187" s="1289">
        <f t="shared" si="45"/>
        <v>0</v>
      </c>
      <c r="Y187" s="1289">
        <f t="shared" si="45"/>
        <v>0</v>
      </c>
      <c r="Z187" s="1286" t="s">
        <v>403</v>
      </c>
      <c r="AA187" s="917" t="s">
        <v>403</v>
      </c>
      <c r="AB187" s="128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row>
    <row r="188" spans="1:69" s="208" customFormat="1" ht="39.6" customHeight="1" x14ac:dyDescent="0.2">
      <c r="A188" s="1404"/>
      <c r="B188" s="1328"/>
      <c r="C188" s="1406"/>
      <c r="D188" s="1407"/>
      <c r="E188" s="781"/>
      <c r="F188" s="1377"/>
      <c r="G188" s="1413"/>
      <c r="H188" s="1337"/>
      <c r="I188" s="1315"/>
      <c r="J188" s="1319"/>
      <c r="K188" s="501">
        <v>0.5</v>
      </c>
      <c r="L188" s="298" t="s">
        <v>23</v>
      </c>
      <c r="M188" s="305">
        <v>0</v>
      </c>
      <c r="N188" s="305">
        <v>0</v>
      </c>
      <c r="O188" s="305">
        <v>0</v>
      </c>
      <c r="P188" s="304">
        <v>0</v>
      </c>
      <c r="Q188" s="296">
        <f t="shared" si="39"/>
        <v>0</v>
      </c>
      <c r="R188" s="296">
        <f t="shared" si="40"/>
        <v>0</v>
      </c>
      <c r="S188" s="296">
        <f t="shared" si="41"/>
        <v>0</v>
      </c>
      <c r="T188" s="296">
        <f t="shared" si="42"/>
        <v>0</v>
      </c>
      <c r="U188" s="295">
        <f t="shared" si="43"/>
        <v>0</v>
      </c>
      <c r="V188" s="1290"/>
      <c r="W188" s="1290"/>
      <c r="X188" s="1290"/>
      <c r="Y188" s="1290"/>
      <c r="Z188" s="1287"/>
      <c r="AA188" s="918"/>
      <c r="AB188" s="128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row>
    <row r="189" spans="1:69" s="208" customFormat="1" ht="19.899999999999999" customHeight="1" x14ac:dyDescent="0.2">
      <c r="A189" s="1404"/>
      <c r="B189" s="1328"/>
      <c r="C189" s="1406"/>
      <c r="D189" s="1407"/>
      <c r="E189" s="781"/>
      <c r="F189" s="1377"/>
      <c r="G189" s="1336" t="s">
        <v>456</v>
      </c>
      <c r="H189" s="1336" t="s">
        <v>402</v>
      </c>
      <c r="I189" s="1315"/>
      <c r="J189" s="703" t="s">
        <v>459</v>
      </c>
      <c r="K189" s="506">
        <v>0.1</v>
      </c>
      <c r="L189" s="307" t="s">
        <v>22</v>
      </c>
      <c r="M189" s="311">
        <v>1</v>
      </c>
      <c r="N189" s="310">
        <v>1</v>
      </c>
      <c r="O189" s="310">
        <v>1</v>
      </c>
      <c r="P189" s="309">
        <v>1</v>
      </c>
      <c r="Q189" s="300">
        <f t="shared" si="39"/>
        <v>0.1</v>
      </c>
      <c r="R189" s="300">
        <f t="shared" si="40"/>
        <v>0.1</v>
      </c>
      <c r="S189" s="300">
        <f t="shared" si="41"/>
        <v>0.1</v>
      </c>
      <c r="T189" s="300">
        <f t="shared" si="42"/>
        <v>0.1</v>
      </c>
      <c r="U189" s="299">
        <f t="shared" si="43"/>
        <v>0.1</v>
      </c>
      <c r="V189" s="1290"/>
      <c r="W189" s="1290"/>
      <c r="X189" s="1290"/>
      <c r="Y189" s="1290"/>
      <c r="Z189" s="1287"/>
      <c r="AA189" s="918"/>
      <c r="AB189" s="128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s="208" customFormat="1" ht="22.9" customHeight="1" x14ac:dyDescent="0.2">
      <c r="A190" s="1404"/>
      <c r="B190" s="1328"/>
      <c r="C190" s="1406"/>
      <c r="D190" s="1407"/>
      <c r="E190" s="781"/>
      <c r="F190" s="1377"/>
      <c r="G190" s="1408"/>
      <c r="H190" s="1408"/>
      <c r="I190" s="1315"/>
      <c r="J190" s="1319"/>
      <c r="K190" s="501"/>
      <c r="L190" s="298" t="s">
        <v>23</v>
      </c>
      <c r="M190" s="305">
        <v>0</v>
      </c>
      <c r="N190" s="305">
        <v>0</v>
      </c>
      <c r="O190" s="305">
        <v>0</v>
      </c>
      <c r="P190" s="304">
        <v>0</v>
      </c>
      <c r="Q190" s="296">
        <f t="shared" si="39"/>
        <v>0</v>
      </c>
      <c r="R190" s="296">
        <f t="shared" si="40"/>
        <v>0</v>
      </c>
      <c r="S190" s="296">
        <f t="shared" si="41"/>
        <v>0</v>
      </c>
      <c r="T190" s="296">
        <f t="shared" si="42"/>
        <v>0</v>
      </c>
      <c r="U190" s="295">
        <f t="shared" si="43"/>
        <v>0</v>
      </c>
      <c r="V190" s="1290"/>
      <c r="W190" s="1290"/>
      <c r="X190" s="1290"/>
      <c r="Y190" s="1290"/>
      <c r="Z190" s="1287"/>
      <c r="AA190" s="918"/>
      <c r="AB190" s="128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row>
    <row r="191" spans="1:69" s="208" customFormat="1" ht="21.6" customHeight="1" x14ac:dyDescent="0.2">
      <c r="A191" s="1404"/>
      <c r="B191" s="1328"/>
      <c r="C191" s="1406"/>
      <c r="D191" s="1407"/>
      <c r="E191" s="781"/>
      <c r="F191" s="1377"/>
      <c r="G191" s="1408"/>
      <c r="H191" s="1408"/>
      <c r="I191" s="1315"/>
      <c r="J191" s="732" t="s">
        <v>460</v>
      </c>
      <c r="K191" s="503">
        <v>0.4</v>
      </c>
      <c r="L191" s="307" t="s">
        <v>396</v>
      </c>
      <c r="M191" s="314">
        <v>0</v>
      </c>
      <c r="N191" s="313">
        <v>0</v>
      </c>
      <c r="O191" s="314">
        <v>0.3</v>
      </c>
      <c r="P191" s="314">
        <v>1</v>
      </c>
      <c r="Q191" s="300">
        <f t="shared" si="39"/>
        <v>0</v>
      </c>
      <c r="R191" s="300">
        <f t="shared" si="40"/>
        <v>0</v>
      </c>
      <c r="S191" s="300">
        <f t="shared" si="41"/>
        <v>0.12</v>
      </c>
      <c r="T191" s="300">
        <f t="shared" si="42"/>
        <v>0.4</v>
      </c>
      <c r="U191" s="299">
        <f t="shared" si="43"/>
        <v>0.4</v>
      </c>
      <c r="V191" s="1290"/>
      <c r="W191" s="1290"/>
      <c r="X191" s="1290"/>
      <c r="Y191" s="1290"/>
      <c r="Z191" s="1287"/>
      <c r="AA191" s="918"/>
      <c r="AB191" s="128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208" customFormat="1" ht="34.9" customHeight="1" x14ac:dyDescent="0.2">
      <c r="A192" s="1404"/>
      <c r="B192" s="1328"/>
      <c r="C192" s="1406"/>
      <c r="D192" s="1407"/>
      <c r="E192" s="1347"/>
      <c r="F192" s="1402"/>
      <c r="G192" s="1337"/>
      <c r="H192" s="1337"/>
      <c r="I192" s="1315"/>
      <c r="J192" s="732"/>
      <c r="K192" s="501">
        <v>0.4</v>
      </c>
      <c r="L192" s="298" t="s">
        <v>23</v>
      </c>
      <c r="M192" s="305">
        <v>0</v>
      </c>
      <c r="N192" s="305">
        <v>0</v>
      </c>
      <c r="O192" s="305">
        <v>0</v>
      </c>
      <c r="P192" s="304">
        <v>0</v>
      </c>
      <c r="Q192" s="296">
        <f t="shared" si="39"/>
        <v>0</v>
      </c>
      <c r="R192" s="296">
        <f t="shared" si="40"/>
        <v>0</v>
      </c>
      <c r="S192" s="296">
        <f t="shared" si="41"/>
        <v>0</v>
      </c>
      <c r="T192" s="296">
        <f t="shared" si="42"/>
        <v>0</v>
      </c>
      <c r="U192" s="295">
        <f t="shared" si="43"/>
        <v>0</v>
      </c>
      <c r="V192" s="1291"/>
      <c r="W192" s="1291"/>
      <c r="X192" s="1291"/>
      <c r="Y192" s="1291"/>
      <c r="Z192" s="1287"/>
      <c r="AA192" s="918"/>
      <c r="AB192" s="128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208" customFormat="1" ht="24.6" customHeight="1" x14ac:dyDescent="0.2">
      <c r="A193" s="1404"/>
      <c r="B193" s="1328"/>
      <c r="C193" s="1406"/>
      <c r="D193" s="1407"/>
      <c r="E193" s="780" t="s">
        <v>461</v>
      </c>
      <c r="F193" s="1295">
        <v>142</v>
      </c>
      <c r="G193" s="780" t="s">
        <v>462</v>
      </c>
      <c r="H193" s="1336" t="s">
        <v>463</v>
      </c>
      <c r="I193" s="1393">
        <v>0</v>
      </c>
      <c r="J193" s="737" t="s">
        <v>464</v>
      </c>
      <c r="K193" s="507">
        <v>0.5</v>
      </c>
      <c r="L193" s="307" t="s">
        <v>22</v>
      </c>
      <c r="M193" s="314">
        <v>0.25</v>
      </c>
      <c r="N193" s="313">
        <v>0.5</v>
      </c>
      <c r="O193" s="313">
        <v>0.75</v>
      </c>
      <c r="P193" s="313">
        <v>1</v>
      </c>
      <c r="Q193" s="300">
        <f t="shared" si="39"/>
        <v>0.125</v>
      </c>
      <c r="R193" s="300">
        <f t="shared" si="40"/>
        <v>0.25</v>
      </c>
      <c r="S193" s="300">
        <f t="shared" si="41"/>
        <v>0.375</v>
      </c>
      <c r="T193" s="300">
        <f t="shared" si="42"/>
        <v>0.5</v>
      </c>
      <c r="U193" s="299">
        <f t="shared" si="43"/>
        <v>0.5</v>
      </c>
      <c r="V193" s="1292">
        <f>+Q194+Q196</f>
        <v>0</v>
      </c>
      <c r="W193" s="1292">
        <f t="shared" ref="W193:Y193" si="46">+R194+R196</f>
        <v>0</v>
      </c>
      <c r="X193" s="1292">
        <f t="shared" si="46"/>
        <v>0</v>
      </c>
      <c r="Y193" s="1292">
        <f t="shared" si="46"/>
        <v>0</v>
      </c>
      <c r="Z193" s="1287"/>
      <c r="AA193" s="918"/>
      <c r="AB193" s="128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208" customFormat="1" ht="43.9" customHeight="1" x14ac:dyDescent="0.2">
      <c r="A194" s="1404"/>
      <c r="B194" s="1328"/>
      <c r="C194" s="1406"/>
      <c r="D194" s="1407"/>
      <c r="E194" s="781"/>
      <c r="F194" s="1296"/>
      <c r="G194" s="781"/>
      <c r="H194" s="1408"/>
      <c r="I194" s="1394"/>
      <c r="J194" s="744"/>
      <c r="K194" s="508">
        <v>0.5</v>
      </c>
      <c r="L194" s="298" t="s">
        <v>23</v>
      </c>
      <c r="M194" s="305">
        <v>0</v>
      </c>
      <c r="N194" s="305">
        <v>0</v>
      </c>
      <c r="O194" s="305">
        <v>0</v>
      </c>
      <c r="P194" s="304">
        <v>0</v>
      </c>
      <c r="Q194" s="296">
        <f t="shared" si="39"/>
        <v>0</v>
      </c>
      <c r="R194" s="296">
        <f t="shared" si="40"/>
        <v>0</v>
      </c>
      <c r="S194" s="296">
        <f t="shared" si="41"/>
        <v>0</v>
      </c>
      <c r="T194" s="296">
        <f t="shared" si="42"/>
        <v>0</v>
      </c>
      <c r="U194" s="295">
        <f t="shared" si="43"/>
        <v>0</v>
      </c>
      <c r="V194" s="1293"/>
      <c r="W194" s="1293"/>
      <c r="X194" s="1293"/>
      <c r="Y194" s="1293"/>
      <c r="Z194" s="1287"/>
      <c r="AA194" s="918"/>
      <c r="AB194" s="128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208" customFormat="1" ht="33" customHeight="1" x14ac:dyDescent="0.2">
      <c r="A195" s="1404"/>
      <c r="B195" s="1328"/>
      <c r="C195" s="1406"/>
      <c r="D195" s="1407"/>
      <c r="E195" s="781"/>
      <c r="F195" s="1296"/>
      <c r="G195" s="781"/>
      <c r="H195" s="1408"/>
      <c r="I195" s="1394"/>
      <c r="J195" s="698" t="s">
        <v>465</v>
      </c>
      <c r="K195" s="509">
        <v>0.5</v>
      </c>
      <c r="L195" s="312" t="s">
        <v>396</v>
      </c>
      <c r="M195" s="311">
        <v>0.25</v>
      </c>
      <c r="N195" s="310">
        <v>0.5</v>
      </c>
      <c r="O195" s="310">
        <v>0.75</v>
      </c>
      <c r="P195" s="310">
        <v>1</v>
      </c>
      <c r="Q195" s="300">
        <f t="shared" si="39"/>
        <v>0.125</v>
      </c>
      <c r="R195" s="300">
        <f t="shared" si="40"/>
        <v>0.25</v>
      </c>
      <c r="S195" s="300">
        <f t="shared" si="41"/>
        <v>0.375</v>
      </c>
      <c r="T195" s="300">
        <f t="shared" si="42"/>
        <v>0.5</v>
      </c>
      <c r="U195" s="299">
        <f t="shared" si="43"/>
        <v>0.5</v>
      </c>
      <c r="V195" s="1293"/>
      <c r="W195" s="1293"/>
      <c r="X195" s="1293"/>
      <c r="Y195" s="1293"/>
      <c r="Z195" s="1287"/>
      <c r="AA195" s="918"/>
      <c r="AB195" s="128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208" customFormat="1" ht="30" customHeight="1" x14ac:dyDescent="0.2">
      <c r="A196" s="1404"/>
      <c r="B196" s="1328"/>
      <c r="C196" s="1406"/>
      <c r="D196" s="1407"/>
      <c r="E196" s="1347"/>
      <c r="F196" s="1297"/>
      <c r="G196" s="1347"/>
      <c r="H196" s="1337"/>
      <c r="I196" s="1395"/>
      <c r="J196" s="698"/>
      <c r="K196" s="510">
        <v>0.5</v>
      </c>
      <c r="L196" s="298" t="s">
        <v>23</v>
      </c>
      <c r="M196" s="297">
        <v>0</v>
      </c>
      <c r="N196" s="297">
        <v>0</v>
      </c>
      <c r="O196" s="297">
        <v>0</v>
      </c>
      <c r="P196" s="297">
        <v>0</v>
      </c>
      <c r="Q196" s="296">
        <f t="shared" si="39"/>
        <v>0</v>
      </c>
      <c r="R196" s="296">
        <f t="shared" si="40"/>
        <v>0</v>
      </c>
      <c r="S196" s="296">
        <f t="shared" si="41"/>
        <v>0</v>
      </c>
      <c r="T196" s="296">
        <f t="shared" si="42"/>
        <v>0</v>
      </c>
      <c r="U196" s="295">
        <f t="shared" si="43"/>
        <v>0</v>
      </c>
      <c r="V196" s="1294"/>
      <c r="W196" s="1294"/>
      <c r="X196" s="1294"/>
      <c r="Y196" s="1294"/>
      <c r="Z196" s="1287"/>
      <c r="AA196" s="918"/>
      <c r="AB196" s="128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208" customFormat="1" ht="28.9" customHeight="1" x14ac:dyDescent="0.2">
      <c r="A197" s="1404"/>
      <c r="B197" s="1328"/>
      <c r="C197" s="1406"/>
      <c r="D197" s="1407"/>
      <c r="E197" s="1336" t="s">
        <v>466</v>
      </c>
      <c r="F197" s="1376">
        <v>143</v>
      </c>
      <c r="G197" s="1336" t="s">
        <v>468</v>
      </c>
      <c r="H197" s="1412" t="s">
        <v>404</v>
      </c>
      <c r="I197" s="1315">
        <f>+MAX(V197:Y202)</f>
        <v>0</v>
      </c>
      <c r="J197" s="779" t="s">
        <v>469</v>
      </c>
      <c r="K197" s="507">
        <v>0.5</v>
      </c>
      <c r="L197" s="307" t="s">
        <v>22</v>
      </c>
      <c r="M197" s="306">
        <v>0</v>
      </c>
      <c r="N197" s="306">
        <v>0.5</v>
      </c>
      <c r="O197" s="302">
        <v>1</v>
      </c>
      <c r="P197" s="301">
        <v>1</v>
      </c>
      <c r="Q197" s="300">
        <f t="shared" si="39"/>
        <v>0</v>
      </c>
      <c r="R197" s="300">
        <f t="shared" si="40"/>
        <v>0.25</v>
      </c>
      <c r="S197" s="300">
        <f t="shared" si="41"/>
        <v>0.5</v>
      </c>
      <c r="T197" s="300">
        <f t="shared" si="42"/>
        <v>0.5</v>
      </c>
      <c r="U197" s="299">
        <f t="shared" si="43"/>
        <v>0.5</v>
      </c>
      <c r="V197" s="1410">
        <f>+Q198+Q200+Q202</f>
        <v>0</v>
      </c>
      <c r="W197" s="1410">
        <v>0</v>
      </c>
      <c r="X197" s="1410">
        <v>0</v>
      </c>
      <c r="Y197" s="1410">
        <f>+T198+T200+T202</f>
        <v>0</v>
      </c>
      <c r="Z197" s="1287"/>
      <c r="AA197" s="918"/>
      <c r="AB197" s="128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208" customFormat="1" ht="44.45" customHeight="1" x14ac:dyDescent="0.2">
      <c r="A198" s="1404"/>
      <c r="B198" s="1328"/>
      <c r="C198" s="1406"/>
      <c r="D198" s="1407"/>
      <c r="E198" s="1408"/>
      <c r="F198" s="1377"/>
      <c r="G198" s="1337"/>
      <c r="H198" s="1414"/>
      <c r="I198" s="1316"/>
      <c r="J198" s="779"/>
      <c r="K198" s="508">
        <v>0.5</v>
      </c>
      <c r="L198" s="298" t="s">
        <v>23</v>
      </c>
      <c r="M198" s="297">
        <v>0</v>
      </c>
      <c r="N198" s="297">
        <v>0.5</v>
      </c>
      <c r="O198" s="297">
        <v>0.75</v>
      </c>
      <c r="P198" s="297">
        <v>0</v>
      </c>
      <c r="Q198" s="296">
        <f t="shared" si="39"/>
        <v>0</v>
      </c>
      <c r="R198" s="296">
        <f t="shared" si="40"/>
        <v>0.25</v>
      </c>
      <c r="S198" s="296">
        <f t="shared" si="41"/>
        <v>0.375</v>
      </c>
      <c r="T198" s="296">
        <f t="shared" si="42"/>
        <v>0</v>
      </c>
      <c r="U198" s="295">
        <f t="shared" si="43"/>
        <v>0.375</v>
      </c>
      <c r="V198" s="1411"/>
      <c r="W198" s="1411"/>
      <c r="X198" s="1411"/>
      <c r="Y198" s="1411"/>
      <c r="Z198" s="1287"/>
      <c r="AA198" s="918"/>
      <c r="AB198" s="128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208" customFormat="1" ht="32.450000000000003" customHeight="1" x14ac:dyDescent="0.2">
      <c r="A199" s="1404"/>
      <c r="B199" s="1328"/>
      <c r="C199" s="1406"/>
      <c r="D199" s="1407"/>
      <c r="E199" s="1408"/>
      <c r="F199" s="1377"/>
      <c r="G199" s="1336" t="s">
        <v>467</v>
      </c>
      <c r="H199" s="1414"/>
      <c r="I199" s="1316"/>
      <c r="J199" s="1336" t="s">
        <v>470</v>
      </c>
      <c r="K199" s="509">
        <v>0.25</v>
      </c>
      <c r="L199" s="307" t="s">
        <v>22</v>
      </c>
      <c r="M199" s="311">
        <v>0</v>
      </c>
      <c r="N199" s="310">
        <v>0.5</v>
      </c>
      <c r="O199" s="310">
        <v>0.75</v>
      </c>
      <c r="P199" s="309">
        <v>1</v>
      </c>
      <c r="Q199" s="300">
        <f t="shared" si="39"/>
        <v>0</v>
      </c>
      <c r="R199" s="300">
        <f t="shared" si="40"/>
        <v>0.125</v>
      </c>
      <c r="S199" s="300">
        <f t="shared" si="41"/>
        <v>0.1875</v>
      </c>
      <c r="T199" s="300">
        <f t="shared" si="42"/>
        <v>0.25</v>
      </c>
      <c r="U199" s="299">
        <f t="shared" si="43"/>
        <v>0.25</v>
      </c>
      <c r="V199" s="1411"/>
      <c r="W199" s="1411"/>
      <c r="X199" s="1411"/>
      <c r="Y199" s="1411"/>
      <c r="Z199" s="1287"/>
      <c r="AA199" s="918"/>
      <c r="AB199" s="128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208" customFormat="1" ht="43.15" customHeight="1" x14ac:dyDescent="0.2">
      <c r="A200" s="1404"/>
      <c r="B200" s="1328"/>
      <c r="C200" s="1406"/>
      <c r="D200" s="1407"/>
      <c r="E200" s="1408"/>
      <c r="F200" s="1377"/>
      <c r="G200" s="1408"/>
      <c r="H200" s="1414"/>
      <c r="I200" s="1316"/>
      <c r="J200" s="1337"/>
      <c r="K200" s="510">
        <v>0.25</v>
      </c>
      <c r="L200" s="298" t="s">
        <v>23</v>
      </c>
      <c r="M200" s="305">
        <v>0</v>
      </c>
      <c r="N200" s="305">
        <v>0</v>
      </c>
      <c r="O200" s="305">
        <v>0</v>
      </c>
      <c r="P200" s="304">
        <v>0</v>
      </c>
      <c r="Q200" s="296">
        <f t="shared" si="39"/>
        <v>0</v>
      </c>
      <c r="R200" s="296">
        <f t="shared" si="40"/>
        <v>0</v>
      </c>
      <c r="S200" s="296">
        <f t="shared" si="41"/>
        <v>0</v>
      </c>
      <c r="T200" s="296">
        <f t="shared" si="42"/>
        <v>0</v>
      </c>
      <c r="U200" s="295">
        <f t="shared" si="43"/>
        <v>0</v>
      </c>
      <c r="V200" s="1411"/>
      <c r="W200" s="1411"/>
      <c r="X200" s="1411"/>
      <c r="Y200" s="1411"/>
      <c r="Z200" s="1287"/>
      <c r="AA200" s="918"/>
      <c r="AB200" s="128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ht="44.45" customHeight="1" x14ac:dyDescent="0.2">
      <c r="A201" s="1404"/>
      <c r="B201" s="1328"/>
      <c r="C201" s="1406"/>
      <c r="D201" s="1407"/>
      <c r="E201" s="1408"/>
      <c r="F201" s="1377"/>
      <c r="G201" s="1408"/>
      <c r="H201" s="1414"/>
      <c r="I201" s="1316"/>
      <c r="J201" s="1418" t="s">
        <v>471</v>
      </c>
      <c r="K201" s="507">
        <v>0.25</v>
      </c>
      <c r="L201" s="307" t="s">
        <v>22</v>
      </c>
      <c r="M201" s="306">
        <v>0</v>
      </c>
      <c r="N201" s="306">
        <v>0.5</v>
      </c>
      <c r="O201" s="306">
        <v>0.75</v>
      </c>
      <c r="P201" s="308">
        <v>1</v>
      </c>
      <c r="Q201" s="300">
        <f t="shared" si="39"/>
        <v>0</v>
      </c>
      <c r="R201" s="300">
        <f t="shared" si="40"/>
        <v>0.125</v>
      </c>
      <c r="S201" s="300">
        <f t="shared" si="41"/>
        <v>0.1875</v>
      </c>
      <c r="T201" s="300">
        <f t="shared" si="42"/>
        <v>0.25</v>
      </c>
      <c r="U201" s="299">
        <f t="shared" si="43"/>
        <v>0.25</v>
      </c>
      <c r="V201" s="1411"/>
      <c r="W201" s="1411"/>
      <c r="X201" s="1411"/>
      <c r="Y201" s="1411"/>
      <c r="Z201" s="1287"/>
      <c r="AA201" s="918"/>
      <c r="AB201" s="1287"/>
      <c r="AC201" s="7"/>
      <c r="AD201" s="7"/>
      <c r="AE201" s="7"/>
      <c r="AF201" s="7"/>
      <c r="AG201" s="7"/>
      <c r="AH201" s="7"/>
      <c r="AI201" s="7"/>
      <c r="AJ201" s="7"/>
      <c r="AK201" s="7"/>
      <c r="AL201" s="7"/>
      <c r="AM201" s="7"/>
      <c r="AN201" s="7"/>
      <c r="AO201" s="7"/>
      <c r="AP201" s="7"/>
      <c r="AQ201" s="7"/>
    </row>
    <row r="202" spans="1:69" ht="33.6" customHeight="1" x14ac:dyDescent="0.2">
      <c r="A202" s="1404"/>
      <c r="B202" s="1328"/>
      <c r="C202" s="1406"/>
      <c r="D202" s="1407"/>
      <c r="E202" s="1337"/>
      <c r="F202" s="1402"/>
      <c r="G202" s="1337"/>
      <c r="H202" s="1415"/>
      <c r="I202" s="1316"/>
      <c r="J202" s="1418"/>
      <c r="K202" s="508">
        <v>0.5</v>
      </c>
      <c r="L202" s="298" t="s">
        <v>23</v>
      </c>
      <c r="M202" s="305">
        <v>0</v>
      </c>
      <c r="N202" s="305">
        <v>0</v>
      </c>
      <c r="O202" s="305">
        <v>0</v>
      </c>
      <c r="P202" s="304">
        <v>0</v>
      </c>
      <c r="Q202" s="296">
        <f t="shared" si="39"/>
        <v>0</v>
      </c>
      <c r="R202" s="296">
        <f t="shared" si="40"/>
        <v>0</v>
      </c>
      <c r="S202" s="296">
        <f t="shared" si="41"/>
        <v>0</v>
      </c>
      <c r="T202" s="296">
        <f t="shared" si="42"/>
        <v>0</v>
      </c>
      <c r="U202" s="295">
        <f t="shared" si="43"/>
        <v>0</v>
      </c>
      <c r="V202" s="1411"/>
      <c r="W202" s="1411"/>
      <c r="X202" s="1411"/>
      <c r="Y202" s="1411"/>
      <c r="Z202" s="1287"/>
      <c r="AA202" s="918"/>
      <c r="AB202" s="1287"/>
      <c r="AC202" s="7"/>
      <c r="AD202" s="7"/>
      <c r="AE202" s="7"/>
      <c r="AF202" s="7"/>
      <c r="AG202" s="7"/>
      <c r="AH202" s="7"/>
      <c r="AI202" s="7"/>
      <c r="AJ202" s="7"/>
      <c r="AK202" s="7"/>
      <c r="AL202" s="7"/>
      <c r="AM202" s="7"/>
      <c r="AN202" s="7"/>
      <c r="AO202" s="7"/>
      <c r="AP202" s="7"/>
      <c r="AQ202" s="7"/>
    </row>
    <row r="203" spans="1:69" ht="42" customHeight="1" x14ac:dyDescent="0.2">
      <c r="A203" s="1404"/>
      <c r="B203" s="1328"/>
      <c r="C203" s="1305" t="s">
        <v>405</v>
      </c>
      <c r="D203" s="1305" t="s">
        <v>171</v>
      </c>
      <c r="E203" s="796" t="s">
        <v>406</v>
      </c>
      <c r="F203" s="1376">
        <v>144</v>
      </c>
      <c r="G203" s="781" t="s">
        <v>772</v>
      </c>
      <c r="H203" s="780" t="s">
        <v>407</v>
      </c>
      <c r="I203" s="1393">
        <f>+MAX(V203:Y208)</f>
        <v>0</v>
      </c>
      <c r="J203" s="1336" t="s">
        <v>408</v>
      </c>
      <c r="K203" s="503">
        <v>0.4</v>
      </c>
      <c r="L203" s="307" t="s">
        <v>22</v>
      </c>
      <c r="M203" s="306">
        <v>0.1</v>
      </c>
      <c r="N203" s="306">
        <v>0.25</v>
      </c>
      <c r="O203" s="302">
        <v>0.5</v>
      </c>
      <c r="P203" s="301">
        <v>1</v>
      </c>
      <c r="Q203" s="300">
        <f t="shared" si="39"/>
        <v>4.0000000000000008E-2</v>
      </c>
      <c r="R203" s="300">
        <f t="shared" si="40"/>
        <v>0.1</v>
      </c>
      <c r="S203" s="300">
        <f t="shared" si="41"/>
        <v>0.2</v>
      </c>
      <c r="T203" s="300">
        <f t="shared" si="42"/>
        <v>0.4</v>
      </c>
      <c r="U203" s="299">
        <f t="shared" si="43"/>
        <v>0.4</v>
      </c>
      <c r="V203" s="1410">
        <f>+Q204+Q206+Q208</f>
        <v>0</v>
      </c>
      <c r="W203" s="1410">
        <f>+R204+R206+R208</f>
        <v>0</v>
      </c>
      <c r="X203" s="1410">
        <f>+S204+S206+S208</f>
        <v>0</v>
      </c>
      <c r="Y203" s="1410">
        <f>+T204+T206+T208</f>
        <v>0</v>
      </c>
      <c r="Z203" s="1286" t="s">
        <v>154</v>
      </c>
      <c r="AA203" s="1002" t="s">
        <v>1096</v>
      </c>
      <c r="AB203" s="1287"/>
      <c r="AC203" s="7"/>
      <c r="AD203" s="7"/>
      <c r="AE203" s="7"/>
      <c r="AF203" s="7"/>
      <c r="AG203" s="7"/>
      <c r="AH203" s="7"/>
      <c r="AI203" s="7"/>
      <c r="AJ203" s="7"/>
      <c r="AK203" s="7"/>
      <c r="AL203" s="7"/>
      <c r="AM203" s="7"/>
      <c r="AN203" s="7"/>
      <c r="AO203" s="7"/>
      <c r="AP203" s="7"/>
      <c r="AQ203" s="7"/>
    </row>
    <row r="204" spans="1:69" ht="33.6" customHeight="1" x14ac:dyDescent="0.2">
      <c r="A204" s="1404"/>
      <c r="B204" s="1328"/>
      <c r="C204" s="1306"/>
      <c r="D204" s="1306"/>
      <c r="E204" s="797"/>
      <c r="F204" s="1377"/>
      <c r="G204" s="1347"/>
      <c r="H204" s="1347"/>
      <c r="I204" s="781"/>
      <c r="J204" s="1337"/>
      <c r="K204" s="501">
        <v>0</v>
      </c>
      <c r="L204" s="298" t="s">
        <v>23</v>
      </c>
      <c r="M204" s="305">
        <v>0</v>
      </c>
      <c r="N204" s="305">
        <v>0</v>
      </c>
      <c r="O204" s="305">
        <v>0</v>
      </c>
      <c r="P204" s="304">
        <v>0</v>
      </c>
      <c r="Q204" s="296">
        <f t="shared" si="39"/>
        <v>0</v>
      </c>
      <c r="R204" s="296">
        <f t="shared" si="40"/>
        <v>0</v>
      </c>
      <c r="S204" s="296">
        <f t="shared" si="41"/>
        <v>0</v>
      </c>
      <c r="T204" s="296">
        <f t="shared" si="42"/>
        <v>0</v>
      </c>
      <c r="U204" s="295">
        <f t="shared" si="43"/>
        <v>0</v>
      </c>
      <c r="V204" s="1411"/>
      <c r="W204" s="1411"/>
      <c r="X204" s="1411"/>
      <c r="Y204" s="1411"/>
      <c r="Z204" s="1287"/>
      <c r="AA204" s="1004"/>
      <c r="AB204" s="1287"/>
      <c r="AC204" s="7"/>
      <c r="AD204" s="7"/>
      <c r="AE204" s="7"/>
      <c r="AF204" s="7"/>
      <c r="AG204" s="7"/>
      <c r="AH204" s="7"/>
      <c r="AI204" s="7"/>
      <c r="AJ204" s="7"/>
      <c r="AK204" s="7"/>
      <c r="AL204" s="7"/>
      <c r="AM204" s="7"/>
      <c r="AN204" s="7"/>
      <c r="AO204" s="7"/>
      <c r="AP204" s="7"/>
      <c r="AQ204" s="7"/>
    </row>
    <row r="205" spans="1:69" ht="33.6" customHeight="1" x14ac:dyDescent="0.2">
      <c r="A205" s="1404"/>
      <c r="B205" s="1328"/>
      <c r="C205" s="1306"/>
      <c r="D205" s="1306"/>
      <c r="E205" s="797"/>
      <c r="F205" s="1377"/>
      <c r="G205" s="781" t="s">
        <v>773</v>
      </c>
      <c r="H205" s="780" t="s">
        <v>409</v>
      </c>
      <c r="I205" s="781"/>
      <c r="J205" s="1336" t="s">
        <v>770</v>
      </c>
      <c r="K205" s="503">
        <v>0.4</v>
      </c>
      <c r="L205" s="307" t="s">
        <v>22</v>
      </c>
      <c r="M205" s="306">
        <v>0.1</v>
      </c>
      <c r="N205" s="306">
        <v>0.4</v>
      </c>
      <c r="O205" s="302">
        <v>0.7</v>
      </c>
      <c r="P205" s="301">
        <v>1</v>
      </c>
      <c r="Q205" s="300">
        <f t="shared" si="39"/>
        <v>4.0000000000000008E-2</v>
      </c>
      <c r="R205" s="300">
        <f t="shared" si="40"/>
        <v>0.16000000000000003</v>
      </c>
      <c r="S205" s="300">
        <f t="shared" si="41"/>
        <v>0.27999999999999997</v>
      </c>
      <c r="T205" s="300">
        <f t="shared" si="42"/>
        <v>0.4</v>
      </c>
      <c r="U205" s="299">
        <f t="shared" si="43"/>
        <v>0.4</v>
      </c>
      <c r="V205" s="1411"/>
      <c r="W205" s="1411"/>
      <c r="X205" s="1411"/>
      <c r="Y205" s="1411"/>
      <c r="Z205" s="1287"/>
      <c r="AA205" s="1002" t="s">
        <v>1097</v>
      </c>
      <c r="AB205" s="1287"/>
      <c r="AC205" s="7"/>
      <c r="AD205" s="7"/>
      <c r="AE205" s="7"/>
      <c r="AF205" s="7"/>
      <c r="AG205" s="7"/>
      <c r="AH205" s="7"/>
      <c r="AI205" s="7"/>
      <c r="AJ205" s="7"/>
      <c r="AK205" s="7"/>
      <c r="AL205" s="7"/>
      <c r="AM205" s="7"/>
      <c r="AN205" s="7"/>
      <c r="AO205" s="7"/>
      <c r="AP205" s="7"/>
      <c r="AQ205" s="7"/>
    </row>
    <row r="206" spans="1:69" ht="33.6" customHeight="1" x14ac:dyDescent="0.2">
      <c r="A206" s="1404"/>
      <c r="B206" s="1328"/>
      <c r="C206" s="1306"/>
      <c r="D206" s="1306"/>
      <c r="E206" s="797"/>
      <c r="F206" s="1377"/>
      <c r="G206" s="781"/>
      <c r="H206" s="1347"/>
      <c r="I206" s="781"/>
      <c r="J206" s="1337"/>
      <c r="K206" s="501">
        <v>0</v>
      </c>
      <c r="L206" s="298" t="s">
        <v>23</v>
      </c>
      <c r="M206" s="305">
        <v>0</v>
      </c>
      <c r="N206" s="305">
        <v>0</v>
      </c>
      <c r="O206" s="305">
        <v>0</v>
      </c>
      <c r="P206" s="304">
        <v>0</v>
      </c>
      <c r="Q206" s="296">
        <f t="shared" si="39"/>
        <v>0</v>
      </c>
      <c r="R206" s="296">
        <f t="shared" si="40"/>
        <v>0</v>
      </c>
      <c r="S206" s="296">
        <f t="shared" si="41"/>
        <v>0</v>
      </c>
      <c r="T206" s="296">
        <f t="shared" si="42"/>
        <v>0</v>
      </c>
      <c r="U206" s="295">
        <f t="shared" si="43"/>
        <v>0</v>
      </c>
      <c r="V206" s="1411"/>
      <c r="W206" s="1411"/>
      <c r="X206" s="1411"/>
      <c r="Y206" s="1411"/>
      <c r="Z206" s="1287"/>
      <c r="AA206" s="1003"/>
      <c r="AB206" s="1287"/>
      <c r="AC206" s="7"/>
      <c r="AD206" s="7"/>
      <c r="AE206" s="7"/>
      <c r="AF206" s="7"/>
      <c r="AG206" s="7"/>
      <c r="AH206" s="7"/>
      <c r="AI206" s="7"/>
      <c r="AJ206" s="7"/>
      <c r="AK206" s="7"/>
      <c r="AL206" s="7"/>
      <c r="AM206" s="7"/>
      <c r="AN206" s="7"/>
      <c r="AO206" s="7"/>
      <c r="AP206" s="7"/>
      <c r="AQ206" s="7"/>
    </row>
    <row r="207" spans="1:69" ht="33.6" customHeight="1" x14ac:dyDescent="0.2">
      <c r="A207" s="1404"/>
      <c r="B207" s="1328"/>
      <c r="C207" s="1306"/>
      <c r="D207" s="1306"/>
      <c r="E207" s="797"/>
      <c r="F207" s="1377"/>
      <c r="G207" s="780" t="s">
        <v>410</v>
      </c>
      <c r="H207" s="780" t="s">
        <v>410</v>
      </c>
      <c r="I207" s="781"/>
      <c r="J207" s="1336" t="s">
        <v>771</v>
      </c>
      <c r="K207" s="503">
        <v>0.2</v>
      </c>
      <c r="L207" s="307" t="s">
        <v>22</v>
      </c>
      <c r="M207" s="306">
        <v>0.1</v>
      </c>
      <c r="N207" s="306">
        <v>0.7</v>
      </c>
      <c r="O207" s="302">
        <v>1</v>
      </c>
      <c r="P207" s="301">
        <v>1</v>
      </c>
      <c r="Q207" s="300">
        <f t="shared" si="39"/>
        <v>2.0000000000000004E-2</v>
      </c>
      <c r="R207" s="300">
        <f t="shared" si="40"/>
        <v>0.13999999999999999</v>
      </c>
      <c r="S207" s="300">
        <f t="shared" si="41"/>
        <v>0.2</v>
      </c>
      <c r="T207" s="300">
        <f t="shared" si="42"/>
        <v>0.2</v>
      </c>
      <c r="U207" s="299">
        <f t="shared" si="43"/>
        <v>0.2</v>
      </c>
      <c r="V207" s="1411"/>
      <c r="W207" s="1411"/>
      <c r="X207" s="1411"/>
      <c r="Y207" s="1411"/>
      <c r="Z207" s="1287"/>
      <c r="AA207" s="1003"/>
      <c r="AB207" s="1287"/>
      <c r="AC207" s="7"/>
      <c r="AD207" s="7"/>
      <c r="AE207" s="7"/>
      <c r="AF207" s="7"/>
      <c r="AG207" s="7"/>
      <c r="AH207" s="7"/>
      <c r="AI207" s="7"/>
      <c r="AJ207" s="7"/>
      <c r="AK207" s="7"/>
      <c r="AL207" s="7"/>
      <c r="AM207" s="7"/>
      <c r="AN207" s="7"/>
      <c r="AO207" s="7"/>
      <c r="AP207" s="7"/>
      <c r="AQ207" s="7"/>
    </row>
    <row r="208" spans="1:69" ht="33.6" customHeight="1" x14ac:dyDescent="0.2">
      <c r="A208" s="1404"/>
      <c r="B208" s="1328"/>
      <c r="C208" s="1306"/>
      <c r="D208" s="1306"/>
      <c r="E208" s="799"/>
      <c r="F208" s="1402"/>
      <c r="G208" s="1347"/>
      <c r="H208" s="1347"/>
      <c r="I208" s="1347"/>
      <c r="J208" s="1337"/>
      <c r="K208" s="501">
        <v>0</v>
      </c>
      <c r="L208" s="298" t="s">
        <v>23</v>
      </c>
      <c r="M208" s="305">
        <v>0</v>
      </c>
      <c r="N208" s="305">
        <v>0</v>
      </c>
      <c r="O208" s="305">
        <v>0</v>
      </c>
      <c r="P208" s="304">
        <v>0</v>
      </c>
      <c r="Q208" s="296">
        <f t="shared" ref="Q208:Q214" si="47">+SUM(M208:M208)*K208</f>
        <v>0</v>
      </c>
      <c r="R208" s="296">
        <f t="shared" ref="R208:R214" si="48">+SUM(N208:N208)*K208</f>
        <v>0</v>
      </c>
      <c r="S208" s="296">
        <f t="shared" ref="S208:S214" si="49">+SUM(O208:O208)*K208</f>
        <v>0</v>
      </c>
      <c r="T208" s="296">
        <f t="shared" ref="T208:T214" si="50">+SUM(P208:P208)*K208</f>
        <v>0</v>
      </c>
      <c r="U208" s="295">
        <f t="shared" ref="U208:U214" si="51">+MAX(Q208:T208)</f>
        <v>0</v>
      </c>
      <c r="V208" s="1411"/>
      <c r="W208" s="1411"/>
      <c r="X208" s="1411"/>
      <c r="Y208" s="1411"/>
      <c r="Z208" s="1288"/>
      <c r="AA208" s="1004"/>
      <c r="AB208" s="1287"/>
      <c r="AC208" s="7"/>
      <c r="AD208" s="7"/>
      <c r="AE208" s="7"/>
      <c r="AF208" s="7"/>
      <c r="AG208" s="7"/>
      <c r="AH208" s="7"/>
      <c r="AI208" s="7"/>
      <c r="AJ208" s="7"/>
      <c r="AK208" s="7"/>
      <c r="AL208" s="7"/>
      <c r="AM208" s="7"/>
      <c r="AN208" s="7"/>
      <c r="AO208" s="7"/>
      <c r="AP208" s="7"/>
      <c r="AQ208" s="7"/>
    </row>
    <row r="209" spans="1:69" ht="49.9" customHeight="1" x14ac:dyDescent="0.2">
      <c r="A209" s="1404"/>
      <c r="B209" s="1328"/>
      <c r="C209" s="1306"/>
      <c r="D209" s="1306"/>
      <c r="E209" s="780" t="s">
        <v>411</v>
      </c>
      <c r="F209" s="1376">
        <v>145</v>
      </c>
      <c r="G209" s="1412" t="s">
        <v>412</v>
      </c>
      <c r="H209" s="780" t="s">
        <v>348</v>
      </c>
      <c r="I209" s="1416">
        <f>+MAX(V209:Y214)</f>
        <v>0</v>
      </c>
      <c r="J209" s="1417" t="s">
        <v>448</v>
      </c>
      <c r="K209" s="505">
        <v>0.3</v>
      </c>
      <c r="L209" s="303" t="s">
        <v>22</v>
      </c>
      <c r="M209" s="302">
        <v>1</v>
      </c>
      <c r="N209" s="302">
        <v>0</v>
      </c>
      <c r="O209" s="302">
        <v>0</v>
      </c>
      <c r="P209" s="301">
        <v>0</v>
      </c>
      <c r="Q209" s="300">
        <f t="shared" si="47"/>
        <v>0.3</v>
      </c>
      <c r="R209" s="300">
        <f t="shared" si="48"/>
        <v>0</v>
      </c>
      <c r="S209" s="300">
        <f t="shared" si="49"/>
        <v>0</v>
      </c>
      <c r="T209" s="300">
        <f t="shared" si="50"/>
        <v>0</v>
      </c>
      <c r="U209" s="299">
        <f t="shared" si="51"/>
        <v>0.3</v>
      </c>
      <c r="V209" s="1410">
        <f>+Q210+Q212+Q214</f>
        <v>0</v>
      </c>
      <c r="W209" s="1410">
        <f>+R210+R212+R214</f>
        <v>0</v>
      </c>
      <c r="X209" s="1410">
        <f>+S210+S212+S214</f>
        <v>0</v>
      </c>
      <c r="Y209" s="1410">
        <f>+T210+T212+T214</f>
        <v>0</v>
      </c>
      <c r="Z209" s="1286" t="s">
        <v>47</v>
      </c>
      <c r="AA209" s="917" t="s">
        <v>47</v>
      </c>
      <c r="AB209" s="1287"/>
    </row>
    <row r="210" spans="1:69" ht="27" customHeight="1" x14ac:dyDescent="0.2">
      <c r="A210" s="1404"/>
      <c r="B210" s="1328"/>
      <c r="C210" s="1306"/>
      <c r="D210" s="1306"/>
      <c r="E210" s="781"/>
      <c r="F210" s="1377"/>
      <c r="G210" s="1414"/>
      <c r="H210" s="781"/>
      <c r="I210" s="783"/>
      <c r="J210" s="1417"/>
      <c r="K210" s="501">
        <v>0</v>
      </c>
      <c r="L210" s="298" t="s">
        <v>23</v>
      </c>
      <c r="M210" s="297">
        <v>0</v>
      </c>
      <c r="N210" s="297">
        <v>0</v>
      </c>
      <c r="O210" s="297">
        <v>0</v>
      </c>
      <c r="P210" s="297">
        <v>0</v>
      </c>
      <c r="Q210" s="296">
        <f t="shared" si="47"/>
        <v>0</v>
      </c>
      <c r="R210" s="296">
        <f t="shared" si="48"/>
        <v>0</v>
      </c>
      <c r="S210" s="296">
        <f t="shared" si="49"/>
        <v>0</v>
      </c>
      <c r="T210" s="296">
        <f t="shared" si="50"/>
        <v>0</v>
      </c>
      <c r="U210" s="295">
        <f t="shared" si="51"/>
        <v>0</v>
      </c>
      <c r="V210" s="1411"/>
      <c r="W210" s="1411"/>
      <c r="X210" s="1411"/>
      <c r="Y210" s="1411"/>
      <c r="Z210" s="1287"/>
      <c r="AA210" s="918"/>
      <c r="AB210" s="1287"/>
    </row>
    <row r="211" spans="1:69" ht="37.9" customHeight="1" x14ac:dyDescent="0.2">
      <c r="A211" s="1404"/>
      <c r="B211" s="1328"/>
      <c r="C211" s="1306"/>
      <c r="D211" s="1306"/>
      <c r="E211" s="781"/>
      <c r="F211" s="1377"/>
      <c r="G211" s="1414"/>
      <c r="H211" s="781"/>
      <c r="I211" s="783"/>
      <c r="J211" s="1417" t="s">
        <v>413</v>
      </c>
      <c r="K211" s="505">
        <v>0.3</v>
      </c>
      <c r="L211" s="303" t="s">
        <v>22</v>
      </c>
      <c r="M211" s="302">
        <v>0.1</v>
      </c>
      <c r="N211" s="302">
        <v>0.3</v>
      </c>
      <c r="O211" s="302">
        <v>0.6</v>
      </c>
      <c r="P211" s="301">
        <v>1</v>
      </c>
      <c r="Q211" s="300">
        <f t="shared" si="47"/>
        <v>0.03</v>
      </c>
      <c r="R211" s="300">
        <f t="shared" si="48"/>
        <v>0.09</v>
      </c>
      <c r="S211" s="300">
        <f t="shared" si="49"/>
        <v>0.18</v>
      </c>
      <c r="T211" s="300">
        <f t="shared" si="50"/>
        <v>0.3</v>
      </c>
      <c r="U211" s="299">
        <f t="shared" si="51"/>
        <v>0.3</v>
      </c>
      <c r="V211" s="1411"/>
      <c r="W211" s="1411"/>
      <c r="X211" s="1411"/>
      <c r="Y211" s="1411"/>
      <c r="Z211" s="1287"/>
      <c r="AA211" s="918"/>
      <c r="AB211" s="1287"/>
    </row>
    <row r="212" spans="1:69" ht="33.6" customHeight="1" x14ac:dyDescent="0.2">
      <c r="A212" s="1404"/>
      <c r="B212" s="1328"/>
      <c r="C212" s="1306"/>
      <c r="D212" s="1306"/>
      <c r="E212" s="781"/>
      <c r="F212" s="1377"/>
      <c r="G212" s="1414"/>
      <c r="H212" s="781"/>
      <c r="I212" s="783"/>
      <c r="J212" s="1417"/>
      <c r="K212" s="501">
        <v>0</v>
      </c>
      <c r="L212" s="298" t="s">
        <v>23</v>
      </c>
      <c r="M212" s="297">
        <v>0</v>
      </c>
      <c r="N212" s="297">
        <v>0</v>
      </c>
      <c r="O212" s="297">
        <v>0</v>
      </c>
      <c r="P212" s="297">
        <v>0</v>
      </c>
      <c r="Q212" s="296">
        <f t="shared" si="47"/>
        <v>0</v>
      </c>
      <c r="R212" s="296">
        <f t="shared" si="48"/>
        <v>0</v>
      </c>
      <c r="S212" s="296">
        <f t="shared" si="49"/>
        <v>0</v>
      </c>
      <c r="T212" s="296">
        <f t="shared" si="50"/>
        <v>0</v>
      </c>
      <c r="U212" s="295">
        <f t="shared" si="51"/>
        <v>0</v>
      </c>
      <c r="V212" s="1411"/>
      <c r="W212" s="1411"/>
      <c r="X212" s="1411"/>
      <c r="Y212" s="1411"/>
      <c r="Z212" s="1287"/>
      <c r="AA212" s="918"/>
      <c r="AB212" s="1287"/>
    </row>
    <row r="213" spans="1:69" ht="28.9" customHeight="1" x14ac:dyDescent="0.2">
      <c r="A213" s="1404"/>
      <c r="B213" s="1328"/>
      <c r="C213" s="1306"/>
      <c r="D213" s="1306"/>
      <c r="E213" s="781"/>
      <c r="F213" s="1377"/>
      <c r="G213" s="1414"/>
      <c r="H213" s="781"/>
      <c r="I213" s="783"/>
      <c r="J213" s="1417" t="s">
        <v>414</v>
      </c>
      <c r="K213" s="505">
        <v>0.4</v>
      </c>
      <c r="L213" s="303" t="s">
        <v>22</v>
      </c>
      <c r="M213" s="302">
        <v>0.05</v>
      </c>
      <c r="N213" s="302">
        <v>0.25</v>
      </c>
      <c r="O213" s="302">
        <v>0.6</v>
      </c>
      <c r="P213" s="301">
        <v>1</v>
      </c>
      <c r="Q213" s="300">
        <f t="shared" si="47"/>
        <v>2.0000000000000004E-2</v>
      </c>
      <c r="R213" s="300">
        <f t="shared" si="48"/>
        <v>0.1</v>
      </c>
      <c r="S213" s="300">
        <f t="shared" si="49"/>
        <v>0.24</v>
      </c>
      <c r="T213" s="300">
        <f t="shared" si="50"/>
        <v>0.4</v>
      </c>
      <c r="U213" s="299">
        <f t="shared" si="51"/>
        <v>0.4</v>
      </c>
      <c r="V213" s="1411"/>
      <c r="W213" s="1411"/>
      <c r="X213" s="1411"/>
      <c r="Y213" s="1411"/>
      <c r="Z213" s="1287"/>
      <c r="AA213" s="918"/>
      <c r="AB213" s="1287"/>
    </row>
    <row r="214" spans="1:69" ht="30.6" customHeight="1" x14ac:dyDescent="0.2">
      <c r="A214" s="1405"/>
      <c r="B214" s="1329"/>
      <c r="C214" s="1307"/>
      <c r="D214" s="1307"/>
      <c r="E214" s="1347"/>
      <c r="F214" s="1402"/>
      <c r="G214" s="1415"/>
      <c r="H214" s="1347"/>
      <c r="I214" s="783"/>
      <c r="J214" s="1417"/>
      <c r="K214" s="501">
        <v>0</v>
      </c>
      <c r="L214" s="298" t="s">
        <v>23</v>
      </c>
      <c r="M214" s="297">
        <v>0</v>
      </c>
      <c r="N214" s="297">
        <v>0</v>
      </c>
      <c r="O214" s="297">
        <v>0</v>
      </c>
      <c r="P214" s="297">
        <v>0</v>
      </c>
      <c r="Q214" s="296">
        <f t="shared" si="47"/>
        <v>0</v>
      </c>
      <c r="R214" s="296">
        <f t="shared" si="48"/>
        <v>0</v>
      </c>
      <c r="S214" s="296">
        <f t="shared" si="49"/>
        <v>0</v>
      </c>
      <c r="T214" s="296">
        <f t="shared" si="50"/>
        <v>0</v>
      </c>
      <c r="U214" s="295">
        <f t="shared" si="51"/>
        <v>0</v>
      </c>
      <c r="V214" s="1411"/>
      <c r="W214" s="1411"/>
      <c r="X214" s="1411"/>
      <c r="Y214" s="1411"/>
      <c r="Z214" s="1288"/>
      <c r="AA214" s="919"/>
      <c r="AB214" s="1288"/>
    </row>
    <row r="215" spans="1:69" s="119" customFormat="1" x14ac:dyDescent="0.25">
      <c r="A215" s="209"/>
      <c r="B215" s="2"/>
      <c r="C215" s="2"/>
      <c r="D215" s="2"/>
      <c r="E215" s="210"/>
      <c r="F215" s="210"/>
      <c r="G215" s="3"/>
      <c r="H215" s="3"/>
      <c r="I215" s="211"/>
      <c r="J215" s="213"/>
      <c r="K215" s="211"/>
      <c r="L215" s="211"/>
      <c r="M215" s="211"/>
      <c r="N215" s="2"/>
      <c r="O215" s="2"/>
      <c r="P215" s="2"/>
      <c r="Q215" s="8"/>
      <c r="R215" s="8"/>
      <c r="S215" s="8"/>
      <c r="T215" s="8"/>
      <c r="U215" s="8"/>
      <c r="V215" s="8"/>
      <c r="W215" s="8"/>
      <c r="X215" s="8"/>
      <c r="Y215" s="8"/>
      <c r="AA215" s="212"/>
      <c r="AC215" s="13"/>
      <c r="AD215" s="13"/>
      <c r="AE215" s="13"/>
      <c r="AF215" s="13"/>
      <c r="AG215" s="13"/>
      <c r="AH215" s="13"/>
      <c r="AI215" s="13"/>
      <c r="AJ215" s="13"/>
      <c r="AK215" s="13"/>
      <c r="AL215" s="13"/>
      <c r="AM215" s="13"/>
      <c r="AN215" s="13"/>
      <c r="AO215" s="13"/>
      <c r="AP215" s="13"/>
      <c r="AQ215" s="13"/>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row>
    <row r="216" spans="1:69" s="119" customFormat="1" ht="11.25" customHeight="1" x14ac:dyDescent="0.25">
      <c r="A216" s="209"/>
      <c r="B216" s="2"/>
      <c r="C216" s="2"/>
      <c r="D216" s="2"/>
      <c r="E216" s="210"/>
      <c r="F216" s="210"/>
      <c r="G216" s="3"/>
      <c r="H216" s="3"/>
      <c r="I216" s="211"/>
      <c r="J216" s="213"/>
      <c r="K216" s="211"/>
      <c r="L216" s="211"/>
      <c r="M216" s="211"/>
      <c r="N216" s="2"/>
      <c r="O216" s="2"/>
      <c r="P216" s="2"/>
      <c r="Q216" s="8"/>
      <c r="R216" s="8"/>
      <c r="S216" s="8"/>
      <c r="T216" s="8"/>
      <c r="U216" s="8"/>
      <c r="V216" s="8"/>
      <c r="W216" s="8"/>
      <c r="X216" s="8"/>
      <c r="Y216" s="8"/>
      <c r="AA216" s="212"/>
      <c r="AC216" s="13"/>
      <c r="AD216" s="13"/>
      <c r="AE216" s="13"/>
      <c r="AF216" s="13"/>
      <c r="AG216" s="13"/>
      <c r="AH216" s="13"/>
      <c r="AI216" s="13"/>
      <c r="AJ216" s="13"/>
      <c r="AK216" s="13"/>
      <c r="AL216" s="13"/>
      <c r="AM216" s="13"/>
      <c r="AN216" s="13"/>
      <c r="AO216" s="13"/>
      <c r="AP216" s="13"/>
      <c r="AQ216" s="13"/>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row>
    <row r="217" spans="1:69" s="119" customFormat="1" ht="11.25" customHeight="1" x14ac:dyDescent="0.25">
      <c r="A217" s="209"/>
      <c r="B217" s="2"/>
      <c r="C217" s="2"/>
      <c r="D217" s="2"/>
      <c r="E217" s="210"/>
      <c r="F217" s="210"/>
      <c r="G217" s="3"/>
      <c r="H217" s="3"/>
      <c r="I217" s="211"/>
      <c r="J217" s="213"/>
      <c r="K217" s="211"/>
      <c r="L217" s="211"/>
      <c r="M217" s="211"/>
      <c r="N217" s="2"/>
      <c r="O217" s="2"/>
      <c r="P217" s="2"/>
      <c r="Q217" s="8"/>
      <c r="R217" s="8"/>
      <c r="S217" s="8"/>
      <c r="T217" s="8"/>
      <c r="U217" s="8"/>
      <c r="V217" s="8"/>
      <c r="W217" s="8"/>
      <c r="X217" s="8"/>
      <c r="Y217" s="8"/>
      <c r="AA217" s="212"/>
      <c r="AC217" s="13"/>
      <c r="AD217" s="13"/>
      <c r="AE217" s="13"/>
      <c r="AF217" s="13"/>
      <c r="AG217" s="13"/>
      <c r="AH217" s="13"/>
      <c r="AI217" s="13"/>
      <c r="AJ217" s="13"/>
      <c r="AK217" s="13"/>
      <c r="AL217" s="13"/>
      <c r="AM217" s="13"/>
      <c r="AN217" s="13"/>
      <c r="AO217" s="13"/>
      <c r="AP217" s="13"/>
      <c r="AQ217" s="13"/>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row>
    <row r="218" spans="1:69" s="119" customFormat="1" x14ac:dyDescent="0.25">
      <c r="A218" s="209"/>
      <c r="B218" s="2"/>
      <c r="C218" s="2"/>
      <c r="D218" s="2"/>
      <c r="E218" s="210"/>
      <c r="F218" s="210"/>
      <c r="G218" s="3"/>
      <c r="H218" s="3"/>
      <c r="I218" s="211"/>
      <c r="J218" s="213"/>
      <c r="K218" s="211"/>
      <c r="L218" s="211"/>
      <c r="M218" s="211"/>
      <c r="N218" s="2"/>
      <c r="O218" s="2"/>
      <c r="P218" s="2"/>
      <c r="Q218" s="8"/>
      <c r="R218" s="8"/>
      <c r="S218" s="8"/>
      <c r="T218" s="8"/>
      <c r="U218" s="8"/>
      <c r="V218" s="8"/>
      <c r="W218" s="8"/>
      <c r="X218" s="8"/>
      <c r="Y218" s="8"/>
      <c r="AA218" s="212"/>
      <c r="AC218" s="13"/>
      <c r="AD218" s="13"/>
      <c r="AE218" s="13"/>
      <c r="AF218" s="13"/>
      <c r="AG218" s="13"/>
      <c r="AH218" s="13"/>
      <c r="AI218" s="13"/>
      <c r="AJ218" s="13"/>
      <c r="AK218" s="13"/>
      <c r="AL218" s="13"/>
      <c r="AM218" s="13"/>
      <c r="AN218" s="13"/>
      <c r="AO218" s="13"/>
      <c r="AP218" s="13"/>
      <c r="AQ218" s="13"/>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row>
    <row r="219" spans="1:69" s="119" customFormat="1" x14ac:dyDescent="0.25">
      <c r="A219" s="209"/>
      <c r="B219" s="2"/>
      <c r="C219" s="2"/>
      <c r="D219" s="2"/>
      <c r="E219" s="210"/>
      <c r="F219" s="210"/>
      <c r="G219" s="3"/>
      <c r="H219" s="214"/>
      <c r="I219" s="211"/>
      <c r="J219" s="213"/>
      <c r="K219" s="211"/>
      <c r="L219" s="211"/>
      <c r="M219" s="211"/>
      <c r="N219" s="2"/>
      <c r="O219" s="2"/>
      <c r="P219" s="2"/>
      <c r="Q219" s="8"/>
      <c r="R219" s="8"/>
      <c r="S219" s="8"/>
      <c r="T219" s="8"/>
      <c r="U219" s="8"/>
      <c r="V219" s="8"/>
      <c r="W219" s="8"/>
      <c r="X219" s="8"/>
      <c r="Y219" s="8"/>
      <c r="AA219" s="212"/>
      <c r="AC219" s="13"/>
      <c r="AD219" s="13"/>
      <c r="AE219" s="13"/>
      <c r="AF219" s="13"/>
      <c r="AG219" s="13"/>
      <c r="AH219" s="13"/>
      <c r="AI219" s="13"/>
      <c r="AJ219" s="13"/>
      <c r="AK219" s="13"/>
      <c r="AL219" s="13"/>
      <c r="AM219" s="13"/>
      <c r="AN219" s="13"/>
      <c r="AO219" s="13"/>
      <c r="AP219" s="13"/>
      <c r="AQ219" s="13"/>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row>
    <row r="220" spans="1:69" s="119" customFormat="1" ht="11.25" customHeight="1" x14ac:dyDescent="0.25">
      <c r="A220" s="209"/>
      <c r="B220" s="2"/>
      <c r="C220" s="2"/>
      <c r="D220" s="2"/>
      <c r="E220" s="210"/>
      <c r="F220" s="210"/>
      <c r="G220" s="3"/>
      <c r="H220" s="3"/>
      <c r="I220" s="211"/>
      <c r="J220" s="213"/>
      <c r="K220" s="211"/>
      <c r="L220" s="211"/>
      <c r="M220" s="211"/>
      <c r="N220" s="2"/>
      <c r="O220" s="2"/>
      <c r="P220" s="2"/>
      <c r="Q220" s="8"/>
      <c r="R220" s="8"/>
      <c r="S220" s="8"/>
      <c r="T220" s="8"/>
      <c r="U220" s="8"/>
      <c r="V220" s="8"/>
      <c r="W220" s="8"/>
      <c r="X220" s="8"/>
      <c r="Y220" s="8"/>
      <c r="AA220" s="212"/>
      <c r="AC220" s="13"/>
      <c r="AD220" s="13"/>
      <c r="AE220" s="13"/>
      <c r="AF220" s="13"/>
      <c r="AG220" s="13"/>
      <c r="AH220" s="13"/>
      <c r="AI220" s="13"/>
      <c r="AJ220" s="13"/>
      <c r="AK220" s="13"/>
      <c r="AL220" s="13"/>
      <c r="AM220" s="13"/>
      <c r="AN220" s="13"/>
      <c r="AO220" s="13"/>
      <c r="AP220" s="13"/>
      <c r="AQ220" s="13"/>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row>
    <row r="221" spans="1:69" s="119" customFormat="1" ht="11.25" customHeight="1" x14ac:dyDescent="0.25">
      <c r="A221" s="209"/>
      <c r="B221" s="2"/>
      <c r="C221" s="2"/>
      <c r="D221" s="2"/>
      <c r="E221" s="210"/>
      <c r="F221" s="210"/>
      <c r="G221" s="3"/>
      <c r="H221" s="3"/>
      <c r="I221" s="211"/>
      <c r="J221" s="213"/>
      <c r="K221" s="211"/>
      <c r="L221" s="211"/>
      <c r="M221" s="211"/>
      <c r="N221" s="2"/>
      <c r="O221" s="2"/>
      <c r="P221" s="2"/>
      <c r="Q221" s="8"/>
      <c r="R221" s="8"/>
      <c r="S221" s="8"/>
      <c r="T221" s="8"/>
      <c r="U221" s="8"/>
      <c r="V221" s="8"/>
      <c r="W221" s="8"/>
      <c r="X221" s="8"/>
      <c r="Y221" s="8"/>
      <c r="AA221" s="212"/>
      <c r="AC221" s="13"/>
      <c r="AD221" s="13"/>
      <c r="AE221" s="13"/>
      <c r="AF221" s="13"/>
      <c r="AG221" s="13"/>
      <c r="AH221" s="13"/>
      <c r="AI221" s="13"/>
      <c r="AJ221" s="13"/>
      <c r="AK221" s="13"/>
      <c r="AL221" s="13"/>
      <c r="AM221" s="13"/>
      <c r="AN221" s="13"/>
      <c r="AO221" s="13"/>
      <c r="AP221" s="13"/>
      <c r="AQ221" s="13"/>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row>
    <row r="222" spans="1:69" s="119" customFormat="1" ht="11.25" customHeight="1" x14ac:dyDescent="0.25">
      <c r="A222" s="215"/>
      <c r="B222" s="8"/>
      <c r="C222" s="8"/>
      <c r="D222" s="8"/>
      <c r="E222" s="216"/>
      <c r="F222" s="216"/>
      <c r="G222" s="9"/>
      <c r="H222" s="9"/>
      <c r="I222" s="217"/>
      <c r="J222" s="213"/>
      <c r="K222" s="211"/>
      <c r="L222" s="211"/>
      <c r="M222" s="211"/>
      <c r="N222" s="8"/>
      <c r="O222" s="8"/>
      <c r="P222" s="8"/>
      <c r="Q222" s="8"/>
      <c r="R222" s="8"/>
      <c r="S222" s="8"/>
      <c r="T222" s="8"/>
      <c r="U222" s="8"/>
      <c r="V222" s="8"/>
      <c r="W222" s="8"/>
      <c r="X222" s="8"/>
      <c r="Y222" s="8"/>
      <c r="AA222" s="212"/>
      <c r="AC222" s="13"/>
      <c r="AD222" s="13"/>
      <c r="AE222" s="13"/>
      <c r="AF222" s="13"/>
      <c r="AG222" s="13"/>
      <c r="AH222" s="13"/>
      <c r="AI222" s="13"/>
      <c r="AJ222" s="13"/>
      <c r="AK222" s="13"/>
      <c r="AL222" s="13"/>
      <c r="AM222" s="13"/>
      <c r="AN222" s="13"/>
      <c r="AO222" s="13"/>
      <c r="AP222" s="13"/>
      <c r="AQ222" s="13"/>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row>
    <row r="223" spans="1:69" s="119" customFormat="1" ht="11.25" customHeight="1" x14ac:dyDescent="0.25">
      <c r="A223" s="215"/>
      <c r="B223" s="8"/>
      <c r="C223" s="8"/>
      <c r="D223" s="8"/>
      <c r="E223" s="216"/>
      <c r="F223" s="216"/>
      <c r="G223" s="9"/>
      <c r="H223" s="9"/>
      <c r="I223" s="217"/>
      <c r="J223" s="213"/>
      <c r="K223" s="211"/>
      <c r="L223" s="211"/>
      <c r="M223" s="211"/>
      <c r="N223" s="8"/>
      <c r="O223" s="8"/>
      <c r="P223" s="8"/>
      <c r="Q223" s="8"/>
      <c r="R223" s="8"/>
      <c r="S223" s="8"/>
      <c r="T223" s="8"/>
      <c r="U223" s="8"/>
      <c r="V223" s="8"/>
      <c r="W223" s="8"/>
      <c r="X223" s="8"/>
      <c r="Y223" s="8"/>
      <c r="AA223" s="212"/>
      <c r="AC223" s="13"/>
      <c r="AD223" s="13"/>
      <c r="AE223" s="13"/>
      <c r="AF223" s="13"/>
      <c r="AG223" s="13"/>
      <c r="AH223" s="13"/>
      <c r="AI223" s="13"/>
      <c r="AJ223" s="13"/>
      <c r="AK223" s="13"/>
      <c r="AL223" s="13"/>
      <c r="AM223" s="13"/>
      <c r="AN223" s="13"/>
      <c r="AO223" s="13"/>
      <c r="AP223" s="13"/>
      <c r="AQ223" s="13"/>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row>
    <row r="224" spans="1:69" s="8" customFormat="1" x14ac:dyDescent="0.25">
      <c r="A224" s="215"/>
      <c r="E224" s="216"/>
      <c r="F224" s="216"/>
      <c r="G224" s="9"/>
      <c r="H224" s="9"/>
      <c r="I224" s="217"/>
      <c r="J224" s="213"/>
      <c r="K224" s="211"/>
      <c r="L224" s="211"/>
      <c r="M224" s="211"/>
      <c r="Z224" s="119"/>
      <c r="AA224" s="212"/>
      <c r="AB224" s="119"/>
      <c r="AC224" s="13"/>
      <c r="AD224" s="13"/>
      <c r="AE224" s="13"/>
      <c r="AF224" s="13"/>
      <c r="AG224" s="13"/>
      <c r="AH224" s="13"/>
      <c r="AI224" s="13"/>
      <c r="AJ224" s="13"/>
      <c r="AK224" s="13"/>
      <c r="AL224" s="13"/>
      <c r="AM224" s="13"/>
      <c r="AN224" s="13"/>
      <c r="AO224" s="13"/>
      <c r="AP224" s="13"/>
      <c r="AQ224" s="13"/>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row>
    <row r="225" spans="1:69" s="8" customFormat="1" x14ac:dyDescent="0.25">
      <c r="A225" s="215"/>
      <c r="E225" s="216"/>
      <c r="F225" s="216"/>
      <c r="G225" s="9"/>
      <c r="H225" s="9"/>
      <c r="I225" s="217"/>
      <c r="J225" s="213"/>
      <c r="K225" s="211"/>
      <c r="L225" s="211"/>
      <c r="M225" s="211"/>
      <c r="Z225" s="119"/>
      <c r="AA225" s="212"/>
      <c r="AB225" s="119"/>
      <c r="AC225" s="13"/>
      <c r="AD225" s="13"/>
      <c r="AE225" s="13"/>
      <c r="AF225" s="13"/>
      <c r="AG225" s="13"/>
      <c r="AH225" s="13"/>
      <c r="AI225" s="13"/>
      <c r="AJ225" s="13"/>
      <c r="AK225" s="13"/>
      <c r="AL225" s="13"/>
      <c r="AM225" s="13"/>
      <c r="AN225" s="13"/>
      <c r="AO225" s="13"/>
      <c r="AP225" s="13"/>
      <c r="AQ225" s="13"/>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row>
  </sheetData>
  <autoFilter ref="Z2:AB214" xr:uid="{D1F554EB-057C-40D9-9120-826BA19AB670}"/>
  <mergeCells count="496">
    <mergeCell ref="AA169:AA180"/>
    <mergeCell ref="X203:X208"/>
    <mergeCell ref="I209:I214"/>
    <mergeCell ref="J209:J210"/>
    <mergeCell ref="V209:V214"/>
    <mergeCell ref="W209:W214"/>
    <mergeCell ref="AA209:AA214"/>
    <mergeCell ref="J211:J212"/>
    <mergeCell ref="J213:J214"/>
    <mergeCell ref="Y203:Y208"/>
    <mergeCell ref="Y197:Y202"/>
    <mergeCell ref="J201:J202"/>
    <mergeCell ref="V187:V192"/>
    <mergeCell ref="W187:W192"/>
    <mergeCell ref="J205:J206"/>
    <mergeCell ref="J207:J208"/>
    <mergeCell ref="I203:I208"/>
    <mergeCell ref="J203:J204"/>
    <mergeCell ref="V203:V208"/>
    <mergeCell ref="W203:W208"/>
    <mergeCell ref="Z203:Z208"/>
    <mergeCell ref="AA187:AA202"/>
    <mergeCell ref="F197:F202"/>
    <mergeCell ref="Z209:Z214"/>
    <mergeCell ref="Y209:Y214"/>
    <mergeCell ref="Y187:Y192"/>
    <mergeCell ref="V197:V202"/>
    <mergeCell ref="W197:W202"/>
    <mergeCell ref="G175:G180"/>
    <mergeCell ref="H175:H180"/>
    <mergeCell ref="G203:G204"/>
    <mergeCell ref="H203:H204"/>
    <mergeCell ref="Z187:Z202"/>
    <mergeCell ref="J181:J182"/>
    <mergeCell ref="Z169:Z180"/>
    <mergeCell ref="G205:G206"/>
    <mergeCell ref="H205:H206"/>
    <mergeCell ref="G207:G208"/>
    <mergeCell ref="H207:H208"/>
    <mergeCell ref="X209:X214"/>
    <mergeCell ref="I175:I180"/>
    <mergeCell ref="G181:G186"/>
    <mergeCell ref="H181:H186"/>
    <mergeCell ref="I181:I186"/>
    <mergeCell ref="H197:H202"/>
    <mergeCell ref="G209:G214"/>
    <mergeCell ref="H209:H214"/>
    <mergeCell ref="G199:G202"/>
    <mergeCell ref="G189:G192"/>
    <mergeCell ref="X197:X202"/>
    <mergeCell ref="H189:H192"/>
    <mergeCell ref="H187:H188"/>
    <mergeCell ref="G193:G196"/>
    <mergeCell ref="H193:H196"/>
    <mergeCell ref="I193:I196"/>
    <mergeCell ref="J193:J194"/>
    <mergeCell ref="G197:G198"/>
    <mergeCell ref="I187:I192"/>
    <mergeCell ref="J187:J188"/>
    <mergeCell ref="J195:J196"/>
    <mergeCell ref="X187:X192"/>
    <mergeCell ref="J189:J190"/>
    <mergeCell ref="J199:J200"/>
    <mergeCell ref="J197:J198"/>
    <mergeCell ref="I197:I202"/>
    <mergeCell ref="J191:J192"/>
    <mergeCell ref="G187:G188"/>
    <mergeCell ref="J185:J186"/>
    <mergeCell ref="J183:J184"/>
    <mergeCell ref="I169:I174"/>
    <mergeCell ref="A169:A186"/>
    <mergeCell ref="C169:C186"/>
    <mergeCell ref="D169:D174"/>
    <mergeCell ref="H165:H166"/>
    <mergeCell ref="G167:G168"/>
    <mergeCell ref="H167:H168"/>
    <mergeCell ref="E169:E174"/>
    <mergeCell ref="F169:F174"/>
    <mergeCell ref="E175:E180"/>
    <mergeCell ref="F175:F180"/>
    <mergeCell ref="E181:E186"/>
    <mergeCell ref="F181:F186"/>
    <mergeCell ref="J169:J170"/>
    <mergeCell ref="J171:J172"/>
    <mergeCell ref="J173:J174"/>
    <mergeCell ref="J175:J176"/>
    <mergeCell ref="A157:A160"/>
    <mergeCell ref="C157:C160"/>
    <mergeCell ref="D157:D160"/>
    <mergeCell ref="E157:E160"/>
    <mergeCell ref="F157:F160"/>
    <mergeCell ref="G157:G160"/>
    <mergeCell ref="H157:H160"/>
    <mergeCell ref="A161:A168"/>
    <mergeCell ref="A187:A214"/>
    <mergeCell ref="C187:C202"/>
    <mergeCell ref="D187:D202"/>
    <mergeCell ref="E187:E192"/>
    <mergeCell ref="F187:F192"/>
    <mergeCell ref="D175:D186"/>
    <mergeCell ref="G169:G174"/>
    <mergeCell ref="H169:H174"/>
    <mergeCell ref="C203:C214"/>
    <mergeCell ref="D203:D214"/>
    <mergeCell ref="E203:E208"/>
    <mergeCell ref="F203:F208"/>
    <mergeCell ref="E193:E196"/>
    <mergeCell ref="E197:E202"/>
    <mergeCell ref="E209:E214"/>
    <mergeCell ref="F209:F214"/>
    <mergeCell ref="Z161:Z168"/>
    <mergeCell ref="X157:X160"/>
    <mergeCell ref="Y157:Y160"/>
    <mergeCell ref="Z157:Z160"/>
    <mergeCell ref="J163:J164"/>
    <mergeCell ref="AA161:AA168"/>
    <mergeCell ref="Y161:Y164"/>
    <mergeCell ref="J159:J160"/>
    <mergeCell ref="J157:J158"/>
    <mergeCell ref="V157:V160"/>
    <mergeCell ref="W157:W160"/>
    <mergeCell ref="AA157:AA160"/>
    <mergeCell ref="G161:G164"/>
    <mergeCell ref="H161:H164"/>
    <mergeCell ref="I157:I160"/>
    <mergeCell ref="D161:D168"/>
    <mergeCell ref="E161:E164"/>
    <mergeCell ref="F161:F164"/>
    <mergeCell ref="I165:I168"/>
    <mergeCell ref="F165:F168"/>
    <mergeCell ref="I161:I164"/>
    <mergeCell ref="G165:G166"/>
    <mergeCell ref="X175:X180"/>
    <mergeCell ref="Y175:Y180"/>
    <mergeCell ref="J177:J178"/>
    <mergeCell ref="J179:J180"/>
    <mergeCell ref="W161:W164"/>
    <mergeCell ref="X161:X164"/>
    <mergeCell ref="J161:J162"/>
    <mergeCell ref="V161:V164"/>
    <mergeCell ref="J165:J166"/>
    <mergeCell ref="V169:V174"/>
    <mergeCell ref="W169:W174"/>
    <mergeCell ref="V175:V180"/>
    <mergeCell ref="W175:W180"/>
    <mergeCell ref="X169:X174"/>
    <mergeCell ref="Y169:Y174"/>
    <mergeCell ref="V165:V168"/>
    <mergeCell ref="W165:W168"/>
    <mergeCell ref="X165:X168"/>
    <mergeCell ref="Y165:Y168"/>
    <mergeCell ref="H153:H156"/>
    <mergeCell ref="I153:I156"/>
    <mergeCell ref="I143:I152"/>
    <mergeCell ref="J143:J144"/>
    <mergeCell ref="V143:V152"/>
    <mergeCell ref="V153:V156"/>
    <mergeCell ref="W153:W156"/>
    <mergeCell ref="AA143:AA156"/>
    <mergeCell ref="J149:J150"/>
    <mergeCell ref="J151:J152"/>
    <mergeCell ref="W143:W152"/>
    <mergeCell ref="X143:X152"/>
    <mergeCell ref="X153:X156"/>
    <mergeCell ref="Y153:Y156"/>
    <mergeCell ref="J155:J156"/>
    <mergeCell ref="Z143:Z156"/>
    <mergeCell ref="Y143:Y152"/>
    <mergeCell ref="J145:J146"/>
    <mergeCell ref="J147:J148"/>
    <mergeCell ref="Y135:Y142"/>
    <mergeCell ref="J141:J142"/>
    <mergeCell ref="D135:D142"/>
    <mergeCell ref="E135:E142"/>
    <mergeCell ref="F135:F142"/>
    <mergeCell ref="G135:G142"/>
    <mergeCell ref="H135:H142"/>
    <mergeCell ref="I135:I142"/>
    <mergeCell ref="J137:J138"/>
    <mergeCell ref="J139:J140"/>
    <mergeCell ref="J135:J136"/>
    <mergeCell ref="V135:V142"/>
    <mergeCell ref="W135:W142"/>
    <mergeCell ref="X135:X142"/>
    <mergeCell ref="X119:X122"/>
    <mergeCell ref="X123:X128"/>
    <mergeCell ref="Y123:Y128"/>
    <mergeCell ref="J129:J130"/>
    <mergeCell ref="V129:V134"/>
    <mergeCell ref="W129:W134"/>
    <mergeCell ref="X129:X134"/>
    <mergeCell ref="Y129:Y134"/>
    <mergeCell ref="G129:G134"/>
    <mergeCell ref="H129:H134"/>
    <mergeCell ref="I129:I134"/>
    <mergeCell ref="J131:J132"/>
    <mergeCell ref="J133:J134"/>
    <mergeCell ref="G119:G122"/>
    <mergeCell ref="H119:H122"/>
    <mergeCell ref="I119:I122"/>
    <mergeCell ref="V123:V128"/>
    <mergeCell ref="W123:W128"/>
    <mergeCell ref="J127:J128"/>
    <mergeCell ref="G123:G128"/>
    <mergeCell ref="H123:H128"/>
    <mergeCell ref="I123:I128"/>
    <mergeCell ref="X95:X104"/>
    <mergeCell ref="Y95:Y104"/>
    <mergeCell ref="AA95:AA142"/>
    <mergeCell ref="J97:J98"/>
    <mergeCell ref="J99:J100"/>
    <mergeCell ref="J101:J102"/>
    <mergeCell ref="J103:J104"/>
    <mergeCell ref="J105:J106"/>
    <mergeCell ref="J107:J108"/>
    <mergeCell ref="V95:V104"/>
    <mergeCell ref="W95:W104"/>
    <mergeCell ref="J111:J112"/>
    <mergeCell ref="Z95:Z142"/>
    <mergeCell ref="V105:V118"/>
    <mergeCell ref="W105:W118"/>
    <mergeCell ref="X105:X118"/>
    <mergeCell ref="Y105:Y118"/>
    <mergeCell ref="J109:J110"/>
    <mergeCell ref="J119:J120"/>
    <mergeCell ref="J113:J114"/>
    <mergeCell ref="V119:V122"/>
    <mergeCell ref="W119:W122"/>
    <mergeCell ref="Y119:Y122"/>
    <mergeCell ref="J121:J122"/>
    <mergeCell ref="A143:A156"/>
    <mergeCell ref="D143:D156"/>
    <mergeCell ref="E143:E152"/>
    <mergeCell ref="F143:F152"/>
    <mergeCell ref="H89:H94"/>
    <mergeCell ref="I89:I94"/>
    <mergeCell ref="J89:J90"/>
    <mergeCell ref="D105:D118"/>
    <mergeCell ref="E105:E118"/>
    <mergeCell ref="F105:F118"/>
    <mergeCell ref="G95:G104"/>
    <mergeCell ref="I105:I118"/>
    <mergeCell ref="J115:J116"/>
    <mergeCell ref="J117:J118"/>
    <mergeCell ref="A95:A142"/>
    <mergeCell ref="C95:C156"/>
    <mergeCell ref="D95:D104"/>
    <mergeCell ref="E95:E104"/>
    <mergeCell ref="F95:F104"/>
    <mergeCell ref="G89:G94"/>
    <mergeCell ref="D123:D128"/>
    <mergeCell ref="E123:E128"/>
    <mergeCell ref="G105:G112"/>
    <mergeCell ref="H105:H112"/>
    <mergeCell ref="Y89:Y94"/>
    <mergeCell ref="Z89:Z94"/>
    <mergeCell ref="AA89:AA94"/>
    <mergeCell ref="J93:J94"/>
    <mergeCell ref="V89:V94"/>
    <mergeCell ref="W89:W94"/>
    <mergeCell ref="E89:E94"/>
    <mergeCell ref="F89:F94"/>
    <mergeCell ref="J81:J82"/>
    <mergeCell ref="V81:V88"/>
    <mergeCell ref="W81:W88"/>
    <mergeCell ref="Y81:Y88"/>
    <mergeCell ref="Z81:Z88"/>
    <mergeCell ref="X89:X94"/>
    <mergeCell ref="J87:J88"/>
    <mergeCell ref="Y73:Y80"/>
    <mergeCell ref="AA73:AA80"/>
    <mergeCell ref="J79:J80"/>
    <mergeCell ref="J77:J78"/>
    <mergeCell ref="AA81:AA88"/>
    <mergeCell ref="J83:J84"/>
    <mergeCell ref="J85:J86"/>
    <mergeCell ref="A49:A88"/>
    <mergeCell ref="C49:C88"/>
    <mergeCell ref="V73:V80"/>
    <mergeCell ref="W73:W80"/>
    <mergeCell ref="X73:X80"/>
    <mergeCell ref="J75:J76"/>
    <mergeCell ref="D73:D80"/>
    <mergeCell ref="E73:E80"/>
    <mergeCell ref="F73:F80"/>
    <mergeCell ref="X81:X88"/>
    <mergeCell ref="D81:D88"/>
    <mergeCell ref="E81:E88"/>
    <mergeCell ref="F81:F88"/>
    <mergeCell ref="G81:G88"/>
    <mergeCell ref="H81:H86"/>
    <mergeCell ref="I81:I88"/>
    <mergeCell ref="H87:H88"/>
    <mergeCell ref="X65:X68"/>
    <mergeCell ref="J67:J68"/>
    <mergeCell ref="A89:A94"/>
    <mergeCell ref="C89:C94"/>
    <mergeCell ref="D89:D94"/>
    <mergeCell ref="W69:W72"/>
    <mergeCell ref="H65:H68"/>
    <mergeCell ref="I65:I68"/>
    <mergeCell ref="J65:J66"/>
    <mergeCell ref="V65:V68"/>
    <mergeCell ref="W65:W68"/>
    <mergeCell ref="H69:H72"/>
    <mergeCell ref="X69:X72"/>
    <mergeCell ref="H73:H80"/>
    <mergeCell ref="I73:I80"/>
    <mergeCell ref="Y69:Y72"/>
    <mergeCell ref="AA69:AA72"/>
    <mergeCell ref="J71:J72"/>
    <mergeCell ref="Y65:Y68"/>
    <mergeCell ref="E69:E72"/>
    <mergeCell ref="F69:F72"/>
    <mergeCell ref="I69:I72"/>
    <mergeCell ref="J69:J70"/>
    <mergeCell ref="V69:V72"/>
    <mergeCell ref="AA49:AA68"/>
    <mergeCell ref="J55:J56"/>
    <mergeCell ref="V49:V56"/>
    <mergeCell ref="W49:W56"/>
    <mergeCell ref="X49:X56"/>
    <mergeCell ref="Z3:Z80"/>
    <mergeCell ref="J3:J4"/>
    <mergeCell ref="J13:J14"/>
    <mergeCell ref="J19:J20"/>
    <mergeCell ref="J17:J18"/>
    <mergeCell ref="X57:X64"/>
    <mergeCell ref="J51:J52"/>
    <mergeCell ref="J53:J54"/>
    <mergeCell ref="J59:J60"/>
    <mergeCell ref="Y57:Y64"/>
    <mergeCell ref="Y49:Y56"/>
    <mergeCell ref="D49:D56"/>
    <mergeCell ref="E49:E56"/>
    <mergeCell ref="F49:F56"/>
    <mergeCell ref="G49:G56"/>
    <mergeCell ref="V57:V64"/>
    <mergeCell ref="W57:W64"/>
    <mergeCell ref="G57:G64"/>
    <mergeCell ref="H57:H64"/>
    <mergeCell ref="I57:I64"/>
    <mergeCell ref="J57:J58"/>
    <mergeCell ref="H49:H56"/>
    <mergeCell ref="I49:I56"/>
    <mergeCell ref="J49:J50"/>
    <mergeCell ref="AA41:AA48"/>
    <mergeCell ref="J43:J44"/>
    <mergeCell ref="J47:J48"/>
    <mergeCell ref="I41:I48"/>
    <mergeCell ref="J41:J42"/>
    <mergeCell ref="V41:V48"/>
    <mergeCell ref="W41:W48"/>
    <mergeCell ref="X41:X48"/>
    <mergeCell ref="Y41:Y48"/>
    <mergeCell ref="A13:A40"/>
    <mergeCell ref="C13:C40"/>
    <mergeCell ref="E13:E20"/>
    <mergeCell ref="F13:F20"/>
    <mergeCell ref="G13:G20"/>
    <mergeCell ref="Y27:Y32"/>
    <mergeCell ref="J15:J16"/>
    <mergeCell ref="A41:A48"/>
    <mergeCell ref="C41:C48"/>
    <mergeCell ref="D41:D48"/>
    <mergeCell ref="E41:E48"/>
    <mergeCell ref="F41:F48"/>
    <mergeCell ref="G41:G48"/>
    <mergeCell ref="Y37:Y40"/>
    <mergeCell ref="E37:E40"/>
    <mergeCell ref="F37:F40"/>
    <mergeCell ref="G37:G40"/>
    <mergeCell ref="H37:H40"/>
    <mergeCell ref="I37:I40"/>
    <mergeCell ref="V37:V40"/>
    <mergeCell ref="W37:W40"/>
    <mergeCell ref="X37:X40"/>
    <mergeCell ref="V33:V36"/>
    <mergeCell ref="W33:W36"/>
    <mergeCell ref="W27:W32"/>
    <mergeCell ref="X27:X32"/>
    <mergeCell ref="G3:G12"/>
    <mergeCell ref="Y3:Y12"/>
    <mergeCell ref="H5:H6"/>
    <mergeCell ref="J5:J6"/>
    <mergeCell ref="H7:H8"/>
    <mergeCell ref="J7:J8"/>
    <mergeCell ref="H9:H10"/>
    <mergeCell ref="J9:J10"/>
    <mergeCell ref="H3:H4"/>
    <mergeCell ref="I3:I12"/>
    <mergeCell ref="V27:V32"/>
    <mergeCell ref="J21:J22"/>
    <mergeCell ref="J23:J24"/>
    <mergeCell ref="J25:J26"/>
    <mergeCell ref="J27:J28"/>
    <mergeCell ref="J35:J36"/>
    <mergeCell ref="J37:J38"/>
    <mergeCell ref="X33:X36"/>
    <mergeCell ref="Y33:Y36"/>
    <mergeCell ref="A3:A12"/>
    <mergeCell ref="B3:B214"/>
    <mergeCell ref="C3:C12"/>
    <mergeCell ref="D3:D40"/>
    <mergeCell ref="E3:E12"/>
    <mergeCell ref="F3:F12"/>
    <mergeCell ref="F21:F26"/>
    <mergeCell ref="E27:E32"/>
    <mergeCell ref="F27:F32"/>
    <mergeCell ref="G27:G32"/>
    <mergeCell ref="X21:X26"/>
    <mergeCell ref="Y21:Y26"/>
    <mergeCell ref="V21:V26"/>
    <mergeCell ref="W21:W26"/>
    <mergeCell ref="Y13:Y20"/>
    <mergeCell ref="J167:J168"/>
    <mergeCell ref="J45:J46"/>
    <mergeCell ref="J123:J124"/>
    <mergeCell ref="J125:J126"/>
    <mergeCell ref="J153:J154"/>
    <mergeCell ref="B1:C1"/>
    <mergeCell ref="E1:AB1"/>
    <mergeCell ref="K2:L2"/>
    <mergeCell ref="AA3:AA40"/>
    <mergeCell ref="AB3:AB214"/>
    <mergeCell ref="H11:H12"/>
    <mergeCell ref="J11:J12"/>
    <mergeCell ref="I13:I20"/>
    <mergeCell ref="V13:V20"/>
    <mergeCell ref="E33:E36"/>
    <mergeCell ref="F33:F36"/>
    <mergeCell ref="G33:G36"/>
    <mergeCell ref="H33:H36"/>
    <mergeCell ref="W3:W12"/>
    <mergeCell ref="X3:X12"/>
    <mergeCell ref="W13:W20"/>
    <mergeCell ref="X13:X20"/>
    <mergeCell ref="V3:V12"/>
    <mergeCell ref="E21:E26"/>
    <mergeCell ref="J29:J30"/>
    <mergeCell ref="J31:J32"/>
    <mergeCell ref="J33:J34"/>
    <mergeCell ref="F153:F156"/>
    <mergeCell ref="G153:G156"/>
    <mergeCell ref="D119:D122"/>
    <mergeCell ref="E119:E122"/>
    <mergeCell ref="F119:F122"/>
    <mergeCell ref="J39:J40"/>
    <mergeCell ref="H41:H48"/>
    <mergeCell ref="D57:D64"/>
    <mergeCell ref="E57:E64"/>
    <mergeCell ref="F57:F64"/>
    <mergeCell ref="F65:F68"/>
    <mergeCell ref="G65:G68"/>
    <mergeCell ref="J73:J74"/>
    <mergeCell ref="H95:H104"/>
    <mergeCell ref="I95:I104"/>
    <mergeCell ref="J95:J96"/>
    <mergeCell ref="G69:G72"/>
    <mergeCell ref="G73:G80"/>
    <mergeCell ref="J63:J64"/>
    <mergeCell ref="J61:J62"/>
    <mergeCell ref="AA203:AA204"/>
    <mergeCell ref="AA205:AA208"/>
    <mergeCell ref="H13:H20"/>
    <mergeCell ref="F193:F196"/>
    <mergeCell ref="E165:E168"/>
    <mergeCell ref="C161:C168"/>
    <mergeCell ref="J91:J92"/>
    <mergeCell ref="I27:I32"/>
    <mergeCell ref="I21:I26"/>
    <mergeCell ref="I33:I36"/>
    <mergeCell ref="D65:D72"/>
    <mergeCell ref="E65:E68"/>
    <mergeCell ref="H27:H32"/>
    <mergeCell ref="G21:G26"/>
    <mergeCell ref="H21:H26"/>
    <mergeCell ref="F123:F128"/>
    <mergeCell ref="D129:D134"/>
    <mergeCell ref="E129:E134"/>
    <mergeCell ref="F129:F134"/>
    <mergeCell ref="G113:G118"/>
    <mergeCell ref="H113:H118"/>
    <mergeCell ref="G143:G152"/>
    <mergeCell ref="H143:H152"/>
    <mergeCell ref="E153:E156"/>
    <mergeCell ref="AA181:AA186"/>
    <mergeCell ref="Z181:Z186"/>
    <mergeCell ref="V181:V186"/>
    <mergeCell ref="W181:W186"/>
    <mergeCell ref="X181:X186"/>
    <mergeCell ref="Y181:Y186"/>
    <mergeCell ref="V193:V196"/>
    <mergeCell ref="W193:W196"/>
    <mergeCell ref="X193:X196"/>
    <mergeCell ref="Y193:Y196"/>
  </mergeCells>
  <printOptions horizontalCentered="1"/>
  <pageMargins left="0.39370078740157483" right="0.39370078740157483" top="0.74803149606299213" bottom="0.74803149606299213" header="0.31496062992125984" footer="0.31496062992125984"/>
  <pageSetup scale="35"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13373C3F117F4193DEA7F6B1A5491C" ma:contentTypeVersion="4" ma:contentTypeDescription="Create a new document." ma:contentTypeScope="" ma:versionID="e526671f35ea003dd90b598ed8b1cfb3">
  <xsd:schema xmlns:xsd="http://www.w3.org/2001/XMLSchema" xmlns:xs="http://www.w3.org/2001/XMLSchema" xmlns:p="http://schemas.microsoft.com/office/2006/metadata/properties" xmlns:ns2="a1b4feb0-f3d9-49cd-8f2c-466498463f02" targetNamespace="http://schemas.microsoft.com/office/2006/metadata/properties" ma:root="true" ma:fieldsID="a5068f25ab41ea4729cb2f56b00a5500"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a1b4feb0-f3d9-49cd-8f2c-466498463f02">/Style%20Library/Images/xls.svg</Formato>
    <Vigencia xmlns="a1b4feb0-f3d9-49cd-8f2c-466498463f02">2025</Vigencia>
    <Vigencia_x0020_plan_x0020_de_x0020_accion_x0020_inicial xmlns="a1b4feb0-f3d9-49cd-8f2c-466498463f02">2020</Vigencia_x0020_plan_x0020_de_x0020_accion_x0020_inicial>
    <Filtro xmlns="a1b4feb0-f3d9-49cd-8f2c-466498463f02">PLAN DE ACCIÓN</Filtr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E177A6-24B4-49A1-88A4-67BD08C8D4CC}"/>
</file>

<file path=customXml/itemProps2.xml><?xml version="1.0" encoding="utf-8"?>
<ds:datastoreItem xmlns:ds="http://schemas.openxmlformats.org/officeDocument/2006/customXml" ds:itemID="{5A7979F5-B046-4026-B7A7-91B653C0B103}">
  <ds:schemaRefs>
    <ds:schemaRef ds:uri="f0c61b97-4c09-473c-9988-87dcc3f2708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a1b4feb0-f3d9-49cd-8f2c-466498463f02"/>
  </ds:schemaRefs>
</ds:datastoreItem>
</file>

<file path=customXml/itemProps3.xml><?xml version="1.0" encoding="utf-8"?>
<ds:datastoreItem xmlns:ds="http://schemas.openxmlformats.org/officeDocument/2006/customXml" ds:itemID="{ACE7B4B2-5D4B-4597-A1C0-842A118BA1E5}">
  <ds:schemaRefs>
    <ds:schemaRef ds:uri="http://schemas.microsoft.com/sharepoint/v3/contenttype/forms"/>
  </ds:schemaRefs>
</ds:datastoreItem>
</file>

<file path=docMetadata/LabelInfo.xml><?xml version="1.0" encoding="utf-8"?>
<clbl:labelList xmlns:clbl="http://schemas.microsoft.com/office/2020/mipLabelMetadata">
  <clbl:label id="{292755c0-f07b-4b91-bb6e-87338209cc96}" enabled="0" method="" siteId="{292755c0-f07b-4b91-bb6e-87338209cc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1.INSTITUCIONALIDAD 2025</vt:lpstr>
      <vt:lpstr>2. CONECTIVIDAD 2025</vt:lpstr>
      <vt:lpstr>3. COMPETITIVIDAD 2025</vt:lpstr>
      <vt:lpstr>4.INFRAEST  TRANSF 2025</vt:lpstr>
      <vt:lpstr>5.SOSTENB AMBIENT 2025</vt:lpstr>
      <vt:lpstr>6. INDUSTR CAD SUM 2025</vt:lpstr>
      <vt:lpstr>7.SEG OPER  AV C 2025 </vt:lpstr>
      <vt:lpstr>8. DESAR TALENTO HMNO 2025 </vt:lpstr>
      <vt:lpstr>9.CONSOL TRANSFORM 2025</vt:lpstr>
      <vt:lpstr>'2. CONECTIVIDAD 2025'!Área_de_impresión</vt:lpstr>
      <vt:lpstr>'3. COMPETITIVIDAD 2025'!Área_de_impresión</vt:lpstr>
      <vt:lpstr>'6. INDUSTR CAD SUM 2025'!Área_de_impresión</vt:lpstr>
      <vt:lpstr>'7.SEG OPER  AV C 2025 '!Área_de_impresión</vt:lpstr>
      <vt:lpstr>'9.CONSOL TRANSFORM 2025'!Área_de_impresión</vt:lpstr>
      <vt:lpstr>PORTADA!Área_de_impresión</vt:lpstr>
      <vt:lpstr>'3. COMPETITIVIDAD 2025'!Títulos_a_imprimir</vt:lpstr>
      <vt:lpstr>'5.SOSTENB AMBIENT 2025'!Títulos_a_imprimir</vt:lpstr>
      <vt:lpstr>'7.SEG OPER  AV C 2025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ACCION 2025 DEFINITIVO</dc:title>
  <dc:subject/>
  <dc:creator>OFICINA ASESORA DE PLANEACIÓN</dc:creator>
  <cp:keywords>UAE AERONAUTICA CIVIL</cp:keywords>
  <dc:description/>
  <cp:lastModifiedBy>Alvaro Enrique Perez Mogollon</cp:lastModifiedBy>
  <cp:revision/>
  <dcterms:created xsi:type="dcterms:W3CDTF">2022-05-05T00:57:25Z</dcterms:created>
  <dcterms:modified xsi:type="dcterms:W3CDTF">2025-05-16T16:07:40Z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